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autoCompressPictures="0"/>
  <bookViews>
    <workbookView xWindow="14400" yWindow="-15" windowWidth="14445" windowHeight="12840" tabRatio="500"/>
  </bookViews>
  <sheets>
    <sheet name="Sheet1" sheetId="1" r:id="rId1"/>
  </sheets>
  <calcPr calcId="125725" concurrentCalc="0"/>
</workbook>
</file>

<file path=xl/calcChain.xml><?xml version="1.0" encoding="utf-8"?>
<calcChain xmlns="http://schemas.openxmlformats.org/spreadsheetml/2006/main">
  <c r="U28" i="1"/>
  <c r="T28"/>
  <c r="S28"/>
  <c r="R28"/>
  <c r="N28"/>
  <c r="M28"/>
  <c r="L28"/>
  <c r="K28"/>
  <c r="G28"/>
  <c r="F28"/>
  <c r="E28"/>
  <c r="D28"/>
  <c r="D7"/>
  <c r="D10"/>
  <c r="D6"/>
  <c r="D9"/>
  <c r="D5"/>
  <c r="D8"/>
  <c r="E9"/>
  <c r="L10"/>
  <c r="L9"/>
  <c r="L8"/>
  <c r="U26"/>
  <c r="T26"/>
  <c r="S26"/>
  <c r="R26"/>
  <c r="Q26"/>
  <c r="P26"/>
  <c r="N26"/>
  <c r="M26"/>
  <c r="L26"/>
  <c r="K26"/>
  <c r="J26"/>
  <c r="I26"/>
  <c r="G26"/>
  <c r="F26"/>
  <c r="E26"/>
  <c r="D26"/>
  <c r="C26"/>
  <c r="B26"/>
  <c r="E10"/>
  <c r="E8"/>
</calcChain>
</file>

<file path=xl/sharedStrings.xml><?xml version="1.0" encoding="utf-8"?>
<sst xmlns="http://schemas.openxmlformats.org/spreadsheetml/2006/main" count="64" uniqueCount="36">
  <si>
    <t>kg</t>
    <phoneticPr fontId="2"/>
  </si>
  <si>
    <t>unit</t>
    <phoneticPr fontId="2"/>
  </si>
  <si>
    <t>min value</t>
    <phoneticPr fontId="2"/>
  </si>
  <si>
    <t>max value</t>
    <phoneticPr fontId="2"/>
  </si>
  <si>
    <t>0:fix,1:free,2:min,3:max,4both</t>
    <phoneticPr fontId="2"/>
  </si>
  <si>
    <t>AUCp</t>
    <phoneticPr fontId="2"/>
  </si>
  <si>
    <t>Sulfone</t>
    <phoneticPr fontId="2"/>
  </si>
  <si>
    <t>input</t>
    <phoneticPr fontId="2"/>
  </si>
  <si>
    <t>parameter</t>
    <phoneticPr fontId="2"/>
  </si>
  <si>
    <t>min</t>
    <phoneticPr fontId="2"/>
  </si>
  <si>
    <t>max</t>
    <phoneticPr fontId="2"/>
  </si>
  <si>
    <t>isLog</t>
    <phoneticPr fontId="2"/>
  </si>
  <si>
    <t>sep</t>
    <phoneticPr fontId="2"/>
  </si>
  <si>
    <t>ug/kg</t>
    <phoneticPr fontId="2"/>
  </si>
  <si>
    <t>mean (mg)</t>
    <phoneticPr fontId="2"/>
  </si>
  <si>
    <t>L/hr/kg</t>
    <phoneticPr fontId="2"/>
  </si>
  <si>
    <t>AUC</t>
    <phoneticPr fontId="2"/>
  </si>
  <si>
    <t>ng hr/ml</t>
    <phoneticPr fontId="2"/>
  </si>
  <si>
    <t>9,10</t>
    <phoneticPr fontId="2"/>
  </si>
  <si>
    <t>CL12,k21</t>
    <phoneticPr fontId="2"/>
  </si>
  <si>
    <t>44,45</t>
    <phoneticPr fontId="2"/>
  </si>
  <si>
    <t>CL12,k21</t>
    <phoneticPr fontId="2"/>
  </si>
  <si>
    <t>CLr</t>
    <phoneticPr fontId="2"/>
  </si>
  <si>
    <t>fBCLint</t>
    <phoneticPr fontId="2"/>
  </si>
  <si>
    <t>fBCLint-EM</t>
    <phoneticPr fontId="2"/>
  </si>
  <si>
    <t>EM</t>
    <phoneticPr fontId="2"/>
  </si>
  <si>
    <t>PM</t>
    <phoneticPr fontId="2"/>
  </si>
  <si>
    <t>D-EM</t>
    <phoneticPr fontId="2"/>
  </si>
  <si>
    <t>Omeprazole</t>
    <phoneticPr fontId="2"/>
  </si>
  <si>
    <t>Rb</t>
    <phoneticPr fontId="2"/>
  </si>
  <si>
    <t>ug hr / l</t>
    <phoneticPr fontId="2"/>
  </si>
  <si>
    <t>IM</t>
    <phoneticPr fontId="2"/>
  </si>
  <si>
    <t>+ inhi</t>
    <phoneticPr fontId="2"/>
  </si>
  <si>
    <t>5OH</t>
    <phoneticPr fontId="2"/>
  </si>
  <si>
    <t>ng h / ml</t>
    <phoneticPr fontId="2"/>
  </si>
  <si>
    <t>IM</t>
    <phoneticPr fontId="2"/>
  </si>
</sst>
</file>

<file path=xl/styles.xml><?xml version="1.0" encoding="utf-8"?>
<styleSheet xmlns="http://schemas.openxmlformats.org/spreadsheetml/2006/main">
  <fonts count="6">
    <font>
      <sz val="12"/>
      <color theme="1"/>
      <name val="ＭＳ Ｐゴシック"/>
      <family val="2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sz val="12"/>
      <color rgb="FF00000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1">
    <border>
      <left/>
      <right/>
      <top/>
      <bottom/>
      <diagonal/>
    </border>
  </borders>
  <cellStyleXfs count="7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Fill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0" xfId="0" applyFill="1" applyBorder="1" applyAlignment="1"/>
    <xf numFmtId="0" fontId="0" fillId="2" borderId="0" xfId="0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2" borderId="0" xfId="0" applyFill="1"/>
    <xf numFmtId="0" fontId="0" fillId="2" borderId="0" xfId="0" quotePrefix="1" applyFill="1"/>
    <xf numFmtId="0" fontId="5" fillId="2" borderId="0" xfId="0" applyFont="1" applyFill="1"/>
    <xf numFmtId="0" fontId="0" fillId="0" borderId="0" xfId="0"/>
    <xf numFmtId="0" fontId="5" fillId="3" borderId="0" xfId="0" applyFont="1" applyFill="1"/>
  </cellXfs>
  <cellStyles count="75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U28"/>
  <sheetViews>
    <sheetView tabSelected="1" topLeftCell="K1" zoomScale="70" zoomScaleNormal="70" workbookViewId="0">
      <selection activeCell="R28" sqref="R28:U28"/>
    </sheetView>
  </sheetViews>
  <sheetFormatPr defaultColWidth="13" defaultRowHeight="14.25"/>
  <sheetData>
    <row r="1" spans="1:13">
      <c r="A1" s="1"/>
      <c r="B1" s="2" t="s">
        <v>25</v>
      </c>
      <c r="C1" s="1">
        <v>66</v>
      </c>
      <c r="D1" s="1" t="s">
        <v>0</v>
      </c>
      <c r="E1" s="1"/>
      <c r="F1" s="1"/>
      <c r="G1" s="1"/>
      <c r="H1" s="1"/>
      <c r="I1" s="1"/>
      <c r="J1" s="1"/>
      <c r="K1" s="3"/>
      <c r="L1" s="3"/>
    </row>
    <row r="2" spans="1:13" s="14" customFormat="1">
      <c r="A2" s="1"/>
      <c r="B2" s="2" t="s">
        <v>35</v>
      </c>
      <c r="C2" s="1">
        <v>61</v>
      </c>
      <c r="D2" s="1"/>
      <c r="E2" s="1"/>
      <c r="F2" s="1"/>
      <c r="G2" s="1"/>
      <c r="H2" s="1"/>
      <c r="I2" s="1"/>
      <c r="J2" s="1"/>
      <c r="K2" s="3"/>
      <c r="L2" s="3"/>
    </row>
    <row r="3" spans="1:13">
      <c r="A3" s="1"/>
      <c r="B3" s="2" t="s">
        <v>26</v>
      </c>
      <c r="C3" s="1">
        <v>62</v>
      </c>
      <c r="D3" s="1"/>
      <c r="E3" s="1"/>
      <c r="F3" s="1"/>
      <c r="G3" s="1"/>
      <c r="H3" s="1"/>
      <c r="I3" s="1"/>
      <c r="J3" s="1"/>
      <c r="K3" s="3"/>
      <c r="L3" s="3"/>
    </row>
    <row r="4" spans="1:13" s="10" customFormat="1">
      <c r="A4" s="9" t="s">
        <v>7</v>
      </c>
      <c r="B4" s="9" t="s">
        <v>8</v>
      </c>
      <c r="C4" s="9" t="s">
        <v>1</v>
      </c>
      <c r="D4" s="9" t="s">
        <v>2</v>
      </c>
      <c r="E4" s="9" t="s">
        <v>3</v>
      </c>
      <c r="F4" s="9" t="s">
        <v>4</v>
      </c>
      <c r="G4" s="9" t="s">
        <v>9</v>
      </c>
      <c r="H4" s="9" t="s">
        <v>10</v>
      </c>
      <c r="I4" s="9" t="s">
        <v>11</v>
      </c>
      <c r="J4" s="9" t="s">
        <v>12</v>
      </c>
      <c r="K4" s="8"/>
    </row>
    <row r="5" spans="1:13" s="10" customFormat="1">
      <c r="A5" s="4">
        <v>3</v>
      </c>
      <c r="B5" s="5" t="s">
        <v>27</v>
      </c>
      <c r="C5" s="4" t="s">
        <v>13</v>
      </c>
      <c r="D5" s="6">
        <f>L$5/C1*1000</f>
        <v>606.06060606060612</v>
      </c>
      <c r="E5" s="6">
        <v>0</v>
      </c>
      <c r="F5" s="6">
        <v>0</v>
      </c>
      <c r="G5" s="6"/>
      <c r="H5" s="6"/>
      <c r="I5" s="6"/>
      <c r="J5" s="6"/>
      <c r="K5" s="8" t="s">
        <v>14</v>
      </c>
      <c r="L5" s="8">
        <v>40</v>
      </c>
    </row>
    <row r="6" spans="1:13" s="10" customFormat="1">
      <c r="A6" s="4"/>
      <c r="B6" s="5" t="s">
        <v>31</v>
      </c>
      <c r="C6" s="4" t="s">
        <v>13</v>
      </c>
      <c r="D6" s="6">
        <f>L$5/C2*1000</f>
        <v>655.7377049180327</v>
      </c>
      <c r="E6" s="6">
        <v>0</v>
      </c>
      <c r="F6" s="6">
        <v>0</v>
      </c>
      <c r="G6" s="6"/>
      <c r="H6" s="6"/>
      <c r="I6" s="6"/>
      <c r="J6" s="6"/>
      <c r="K6" s="8"/>
      <c r="L6" s="8"/>
    </row>
    <row r="7" spans="1:13" s="10" customFormat="1">
      <c r="A7" s="4"/>
      <c r="B7" s="5" t="s">
        <v>26</v>
      </c>
      <c r="C7" s="4" t="s">
        <v>13</v>
      </c>
      <c r="D7" s="6">
        <f>L$5/C3*1000</f>
        <v>645.16129032258061</v>
      </c>
      <c r="E7" s="6">
        <v>0</v>
      </c>
      <c r="F7" s="6">
        <v>0</v>
      </c>
      <c r="G7" s="6"/>
      <c r="H7" s="6"/>
      <c r="I7" s="6"/>
      <c r="J7" s="6"/>
      <c r="K7" s="8"/>
      <c r="L7" s="8"/>
    </row>
    <row r="8" spans="1:13" s="10" customFormat="1">
      <c r="A8" s="4">
        <v>31</v>
      </c>
      <c r="B8" s="5" t="s">
        <v>24</v>
      </c>
      <c r="C8" s="4" t="s">
        <v>15</v>
      </c>
      <c r="D8" s="6">
        <f>D5/L8/10</f>
        <v>7.01582867416536E-2</v>
      </c>
      <c r="E8" s="6">
        <f>D5/L8*10</f>
        <v>7.0158286741653599</v>
      </c>
      <c r="F8" s="6">
        <v>1</v>
      </c>
      <c r="G8" s="6">
        <v>0</v>
      </c>
      <c r="H8" s="6">
        <v>0</v>
      </c>
      <c r="I8" s="6">
        <v>1</v>
      </c>
      <c r="J8" s="6">
        <v>1</v>
      </c>
      <c r="K8" s="7" t="s">
        <v>16</v>
      </c>
      <c r="L8" s="8">
        <f>B26</f>
        <v>863.84750000000008</v>
      </c>
      <c r="M8" s="10" t="s">
        <v>17</v>
      </c>
    </row>
    <row r="9" spans="1:13" s="10" customFormat="1">
      <c r="A9" s="4"/>
      <c r="B9" s="5" t="s">
        <v>31</v>
      </c>
      <c r="C9" s="4" t="s">
        <v>15</v>
      </c>
      <c r="D9" s="6">
        <f>D6/L9/10</f>
        <v>2.5520969519939235E-2</v>
      </c>
      <c r="E9" s="6">
        <f>D6/L9*10</f>
        <v>2.5520969519939234</v>
      </c>
      <c r="F9" s="6">
        <v>1</v>
      </c>
      <c r="G9" s="6">
        <v>0</v>
      </c>
      <c r="H9" s="6">
        <v>0</v>
      </c>
      <c r="I9" s="6">
        <v>1</v>
      </c>
      <c r="J9" s="6">
        <v>1</v>
      </c>
      <c r="K9" s="7" t="s">
        <v>16</v>
      </c>
      <c r="L9" s="8">
        <f>I26</f>
        <v>2569.4075000000003</v>
      </c>
      <c r="M9" s="10" t="s">
        <v>17</v>
      </c>
    </row>
    <row r="10" spans="1:13" s="10" customFormat="1">
      <c r="A10" s="4"/>
      <c r="B10" s="5" t="s">
        <v>26</v>
      </c>
      <c r="C10" s="4" t="s">
        <v>15</v>
      </c>
      <c r="D10" s="6">
        <f>D7/L10/10</f>
        <v>7.3622243458967354E-3</v>
      </c>
      <c r="E10" s="6">
        <f>D7/L10*10</f>
        <v>0.73622243458967351</v>
      </c>
      <c r="F10" s="6">
        <v>1</v>
      </c>
      <c r="G10" s="6">
        <v>0</v>
      </c>
      <c r="H10" s="6">
        <v>0</v>
      </c>
      <c r="I10" s="6">
        <v>1</v>
      </c>
      <c r="J10" s="6">
        <v>1</v>
      </c>
      <c r="K10" s="7" t="s">
        <v>16</v>
      </c>
      <c r="L10" s="8">
        <f>P26</f>
        <v>8763.130000000001</v>
      </c>
      <c r="M10" s="10" t="s">
        <v>17</v>
      </c>
    </row>
    <row r="11" spans="1:13" s="10" customFormat="1">
      <c r="A11" s="4" t="s">
        <v>18</v>
      </c>
      <c r="B11" s="5" t="s">
        <v>19</v>
      </c>
      <c r="C11" s="4"/>
      <c r="D11" s="6"/>
      <c r="E11" s="6"/>
      <c r="F11" s="6"/>
      <c r="G11" s="6"/>
      <c r="H11" s="6"/>
      <c r="I11" s="6"/>
      <c r="J11" s="6"/>
      <c r="K11" s="7"/>
      <c r="L11" s="8"/>
    </row>
    <row r="12" spans="1:13" s="10" customFormat="1">
      <c r="A12" s="4" t="s">
        <v>20</v>
      </c>
      <c r="B12" s="5" t="s">
        <v>21</v>
      </c>
      <c r="C12" s="4"/>
      <c r="D12" s="6"/>
      <c r="E12" s="6"/>
      <c r="F12" s="6"/>
      <c r="G12" s="6"/>
      <c r="H12" s="6"/>
      <c r="I12" s="6"/>
      <c r="J12" s="6"/>
      <c r="K12" s="7"/>
      <c r="L12" s="8"/>
    </row>
    <row r="13" spans="1:13" s="10" customFormat="1">
      <c r="A13" s="4">
        <v>46</v>
      </c>
      <c r="B13" s="5" t="s">
        <v>22</v>
      </c>
      <c r="C13" s="4"/>
      <c r="D13" s="6"/>
      <c r="E13" s="6"/>
      <c r="F13" s="6"/>
      <c r="G13" s="6"/>
      <c r="H13" s="6"/>
      <c r="I13" s="6"/>
      <c r="J13" s="6"/>
      <c r="K13" s="7"/>
      <c r="L13" s="8"/>
    </row>
    <row r="14" spans="1:13" s="10" customFormat="1">
      <c r="A14" s="4">
        <v>50</v>
      </c>
      <c r="B14" s="5" t="s">
        <v>23</v>
      </c>
    </row>
    <row r="18" spans="1:21" s="11" customFormat="1">
      <c r="B18" s="11" t="s">
        <v>25</v>
      </c>
      <c r="I18" s="15" t="s">
        <v>31</v>
      </c>
      <c r="P18" s="15" t="s">
        <v>26</v>
      </c>
    </row>
    <row r="19" spans="1:21" s="11" customFormat="1">
      <c r="A19" s="11" t="s">
        <v>5</v>
      </c>
      <c r="B19" s="11" t="s">
        <v>28</v>
      </c>
      <c r="C19" s="12" t="s">
        <v>32</v>
      </c>
      <c r="D19" s="11" t="s">
        <v>33</v>
      </c>
      <c r="E19" s="12" t="s">
        <v>32</v>
      </c>
      <c r="F19" s="11" t="s">
        <v>6</v>
      </c>
      <c r="G19" s="12" t="s">
        <v>32</v>
      </c>
      <c r="I19" s="11" t="s">
        <v>28</v>
      </c>
      <c r="J19" s="12" t="s">
        <v>32</v>
      </c>
      <c r="K19" s="11" t="s">
        <v>33</v>
      </c>
      <c r="L19" s="12" t="s">
        <v>32</v>
      </c>
      <c r="M19" s="11" t="s">
        <v>6</v>
      </c>
      <c r="N19" s="12" t="s">
        <v>32</v>
      </c>
      <c r="P19" s="11" t="s">
        <v>28</v>
      </c>
      <c r="Q19" s="12" t="s">
        <v>32</v>
      </c>
      <c r="R19" s="11" t="s">
        <v>33</v>
      </c>
      <c r="S19" s="12" t="s">
        <v>32</v>
      </c>
      <c r="T19" s="11" t="s">
        <v>6</v>
      </c>
      <c r="U19" s="12" t="s">
        <v>32</v>
      </c>
    </row>
    <row r="20" spans="1:21" s="11" customFormat="1"/>
    <row r="21" spans="1:21" s="11" customFormat="1">
      <c r="A21" s="11" t="s">
        <v>34</v>
      </c>
      <c r="B21" s="11">
        <v>1483</v>
      </c>
      <c r="C21" s="11">
        <v>8340</v>
      </c>
      <c r="D21" s="11">
        <v>586</v>
      </c>
      <c r="E21" s="11">
        <v>540</v>
      </c>
      <c r="F21" s="11">
        <v>245</v>
      </c>
      <c r="G21" s="11">
        <v>717</v>
      </c>
      <c r="I21" s="11">
        <v>4411</v>
      </c>
      <c r="J21" s="11">
        <v>10507</v>
      </c>
      <c r="K21" s="11">
        <v>1083</v>
      </c>
      <c r="L21" s="11">
        <v>1201</v>
      </c>
      <c r="M21" s="11">
        <v>758</v>
      </c>
      <c r="N21" s="11">
        <v>1527</v>
      </c>
      <c r="P21" s="11">
        <v>15044</v>
      </c>
      <c r="Q21" s="11">
        <v>17348</v>
      </c>
      <c r="R21" s="11">
        <v>262</v>
      </c>
      <c r="S21" s="11">
        <v>304</v>
      </c>
      <c r="T21" s="11">
        <v>1442</v>
      </c>
      <c r="U21" s="11">
        <v>1710</v>
      </c>
    </row>
    <row r="22" spans="1:21" s="11" customFormat="1"/>
    <row r="23" spans="1:21" s="11" customFormat="1"/>
    <row r="24" spans="1:21" s="11" customFormat="1">
      <c r="A24" s="11" t="s">
        <v>29</v>
      </c>
      <c r="B24" s="11">
        <v>0.58250000000000002</v>
      </c>
      <c r="C24" s="11">
        <v>0.58250000000000002</v>
      </c>
      <c r="D24" s="11">
        <v>0.58250000000000002</v>
      </c>
      <c r="E24" s="11">
        <v>0.58250000000000002</v>
      </c>
      <c r="F24" s="11">
        <v>0.58250000000000002</v>
      </c>
      <c r="G24" s="11">
        <v>0.58250000000000002</v>
      </c>
      <c r="I24" s="11">
        <v>0.58250000000000002</v>
      </c>
      <c r="J24" s="11">
        <v>0.58250000000000002</v>
      </c>
      <c r="K24" s="11">
        <v>0.58250000000000002</v>
      </c>
      <c r="L24" s="11">
        <v>0.58250000000000002</v>
      </c>
      <c r="M24" s="11">
        <v>0.58250000000000002</v>
      </c>
      <c r="N24" s="11">
        <v>0.58250000000000002</v>
      </c>
      <c r="P24" s="13">
        <v>0.58250000000000002</v>
      </c>
      <c r="Q24" s="13">
        <v>0.58250000000000002</v>
      </c>
      <c r="R24" s="13">
        <v>0.58250000000000002</v>
      </c>
      <c r="S24" s="13">
        <v>0.58250000000000002</v>
      </c>
      <c r="T24" s="13">
        <v>0.58250000000000002</v>
      </c>
      <c r="U24" s="13">
        <v>0.58250000000000002</v>
      </c>
    </row>
    <row r="25" spans="1:21" s="11" customFormat="1"/>
    <row r="26" spans="1:21" s="11" customFormat="1">
      <c r="A26" s="11" t="s">
        <v>30</v>
      </c>
      <c r="B26" s="11">
        <f>B21*B24</f>
        <v>863.84750000000008</v>
      </c>
      <c r="C26" s="11">
        <f>C21*C24</f>
        <v>4858.05</v>
      </c>
      <c r="D26" s="11">
        <f>D21*D24</f>
        <v>341.34500000000003</v>
      </c>
      <c r="E26" s="11">
        <f>E21*E24</f>
        <v>314.55</v>
      </c>
      <c r="F26" s="11">
        <f>F21*F24</f>
        <v>142.71250000000001</v>
      </c>
      <c r="G26" s="11">
        <f>G21*G24</f>
        <v>417.65250000000003</v>
      </c>
      <c r="I26" s="11">
        <f>I21*I24</f>
        <v>2569.4075000000003</v>
      </c>
      <c r="J26" s="11">
        <f>J21*J24</f>
        <v>6120.3275000000003</v>
      </c>
      <c r="K26" s="11">
        <f>K21*K24</f>
        <v>630.84749999999997</v>
      </c>
      <c r="L26" s="11">
        <f>L21*L24</f>
        <v>699.58249999999998</v>
      </c>
      <c r="M26" s="11">
        <f>M21*M24</f>
        <v>441.53500000000003</v>
      </c>
      <c r="N26" s="11">
        <f>N21*N24</f>
        <v>889.47750000000008</v>
      </c>
      <c r="P26" s="11">
        <f>P21*P24</f>
        <v>8763.130000000001</v>
      </c>
      <c r="Q26" s="11">
        <f>Q21*Q24</f>
        <v>10105.210000000001</v>
      </c>
      <c r="R26" s="11">
        <f>R21*R24</f>
        <v>152.61500000000001</v>
      </c>
      <c r="S26" s="11">
        <f>S21*S24</f>
        <v>177.08</v>
      </c>
      <c r="T26" s="11">
        <f>T21*T24</f>
        <v>839.96500000000003</v>
      </c>
      <c r="U26" s="11">
        <f>U21*U24</f>
        <v>996.07500000000005</v>
      </c>
    </row>
    <row r="28" spans="1:21">
      <c r="B28">
        <v>1163.9000000000001</v>
      </c>
      <c r="C28">
        <v>5380.3</v>
      </c>
      <c r="D28">
        <f>D26</f>
        <v>341.34500000000003</v>
      </c>
      <c r="E28" s="14">
        <f t="shared" ref="E28:G28" si="0">E26</f>
        <v>314.55</v>
      </c>
      <c r="F28" s="14">
        <f t="shared" si="0"/>
        <v>142.71250000000001</v>
      </c>
      <c r="G28" s="14">
        <f t="shared" si="0"/>
        <v>417.65250000000003</v>
      </c>
      <c r="I28">
        <v>2831.1</v>
      </c>
      <c r="J28">
        <v>6188.1</v>
      </c>
      <c r="K28" s="14">
        <f>K26</f>
        <v>630.84749999999997</v>
      </c>
      <c r="L28" s="14">
        <f t="shared" ref="L28:N28" si="1">L26</f>
        <v>699.58249999999998</v>
      </c>
      <c r="M28" s="14">
        <f t="shared" si="1"/>
        <v>441.53500000000003</v>
      </c>
      <c r="N28" s="14">
        <f t="shared" si="1"/>
        <v>889.47750000000008</v>
      </c>
      <c r="P28">
        <v>9236</v>
      </c>
      <c r="Q28">
        <v>1067</v>
      </c>
      <c r="R28" s="14">
        <f>R26</f>
        <v>152.61500000000001</v>
      </c>
      <c r="S28" s="14">
        <f t="shared" ref="S28:U28" si="2">S26</f>
        <v>177.08</v>
      </c>
      <c r="T28" s="14">
        <f t="shared" si="2"/>
        <v>839.96500000000003</v>
      </c>
      <c r="U28" s="14">
        <f t="shared" si="2"/>
        <v>996.07500000000005</v>
      </c>
    </row>
  </sheetData>
  <phoneticPr fontId="2"/>
  <pageMargins left="0.7" right="0.7" top="0.75" bottom="0.75" header="0.3" footer="0.3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</cp:lastModifiedBy>
  <dcterms:created xsi:type="dcterms:W3CDTF">2013-08-01T07:57:37Z</dcterms:created>
  <dcterms:modified xsi:type="dcterms:W3CDTF">2013-12-05T09:27:50Z</dcterms:modified>
</cp:coreProperties>
</file>