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-38400" yWindow="-440" windowWidth="34140" windowHeight="216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4" i="1" l="1"/>
  <c r="D3" i="1"/>
  <c r="D4" i="1"/>
  <c r="E4" i="1"/>
</calcChain>
</file>

<file path=xl/sharedStrings.xml><?xml version="1.0" encoding="utf-8"?>
<sst xmlns="http://schemas.openxmlformats.org/spreadsheetml/2006/main" count="29" uniqueCount="29">
  <si>
    <t>kg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</si>
  <si>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</si>
  <si>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</si>
  <si>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</si>
  <si>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</si>
  <si>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Sulfone</t>
    <phoneticPr fontId="2"/>
  </si>
  <si>
    <t>input</t>
    <phoneticPr fontId="2"/>
  </si>
  <si>
    <t>parameter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</si>
  <si>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</si>
  <si>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</si>
  <si>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</si>
  <si>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</si>
  <si>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</si>
  <si>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ug/kg</t>
    <phoneticPr fontId="2"/>
  </si>
  <si>
    <t>mean (mg)</t>
    <phoneticPr fontId="2"/>
  </si>
  <si>
    <t>fBCLint</t>
    <phoneticPr fontId="2"/>
  </si>
  <si>
    <t>L/hr/kg</t>
    <phoneticPr fontId="2"/>
  </si>
  <si>
    <t>AUC</t>
    <phoneticPr fontId="2"/>
  </si>
  <si>
    <t>ng hr/ml</t>
    <phoneticPr fontId="2"/>
  </si>
  <si>
    <t>9,10</t>
    <phoneticPr fontId="2"/>
  </si>
  <si>
    <t>CL12,k21</t>
    <phoneticPr fontId="2"/>
  </si>
  <si>
    <t>44,45</t>
    <phoneticPr fontId="2"/>
  </si>
  <si>
    <t>CL12,k21</t>
    <phoneticPr fontId="2"/>
  </si>
  <si>
    <t>CLr</t>
    <phoneticPr fontId="2"/>
  </si>
  <si>
    <t>fBCLint</t>
    <phoneticPr fontId="2"/>
  </si>
  <si>
    <t>5OH</t>
    <phoneticPr fontId="2"/>
  </si>
  <si>
    <t>Omeprazole</t>
    <phoneticPr fontId="2"/>
  </si>
  <si>
    <t>MW</t>
    <phoneticPr fontId="2"/>
  </si>
  <si>
    <t>Rb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</si>
</sst>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7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</cellXfs>
  <cellStyles count="7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workbookViewId="0">
      <selection activeCell="C2" sqref="C2"/>
    </sheetView>
  </sheetViews>
  <sheetFormatPr baseColWidth="12" defaultColWidth="13" defaultRowHeight="18" x14ac:dyDescent="0"/>
  <sheetData>
    <row r="1" spans="1:17">
      <c r="A1" s="1"/>
      <c r="B1" s="2"/>
      <c r="C1" s="1">
        <v>65.099999999999994</v>
      </c>
      <c r="D1" s="1" t="s">
        <v>0</v>
      </c>
      <c r="E1" s="1"/>
      <c r="F1" s="1"/>
      <c r="G1" s="1"/>
      <c r="H1" s="1"/>
      <c r="I1" s="1"/>
      <c r="J1" s="1"/>
      <c r="K1" s="3"/>
      <c r="L1" s="3"/>
      <c r="O1" t="s">
        <v>26</v>
      </c>
      <c r="P1" t="s">
        <v>25</v>
      </c>
      <c r="Q1" t="s">
        <v>5</v>
      </c>
    </row>
    <row r="2" spans="1:17" s="10" customFormat="1">
      <c r="A2" s="9" t="s">
        <v>6</v>
      </c>
      <c r="B2" s="9" t="s">
        <v>7</v>
      </c>
      <c r="C2" s="9" t="s">
        <v>1</v>
      </c>
      <c r="D2" s="9" t="s">
        <v>2</v>
      </c>
      <c r="E2" s="9" t="s">
        <v>3</v>
      </c>
      <c r="F2" s="9" t="s">
        <v>4</v>
      </c>
      <c r="G2" s="9" t="s">
        <v>8</v>
      </c>
      <c r="H2" s="9" t="s">
        <v>9</v>
      </c>
      <c r="I2" s="9" t="s">
        <v>10</v>
      </c>
      <c r="J2" s="9" t="s">
        <v>11</v>
      </c>
      <c r="K2" s="8"/>
      <c r="N2" t="s">
        <v>27</v>
      </c>
      <c r="O2">
        <v>345.4</v>
      </c>
      <c r="P2">
        <v>361.42</v>
      </c>
      <c r="Q2">
        <v>361.42</v>
      </c>
    </row>
    <row r="3" spans="1:17" s="10" customFormat="1">
      <c r="A3" s="4">
        <v>3</v>
      </c>
      <c r="B3" s="5" t="s">
        <v>12</v>
      </c>
      <c r="C3" s="4" t="s">
        <v>13</v>
      </c>
      <c r="D3" s="6">
        <f>L3/C$1*1000</f>
        <v>307.21966205837174</v>
      </c>
      <c r="E3" s="6">
        <v>0</v>
      </c>
      <c r="F3" s="6">
        <v>0</v>
      </c>
      <c r="G3" s="6"/>
      <c r="H3" s="6"/>
      <c r="I3" s="6"/>
      <c r="J3" s="6"/>
      <c r="K3" s="8" t="s">
        <v>14</v>
      </c>
      <c r="L3" s="8">
        <v>20</v>
      </c>
      <c r="N3" s="10" t="s">
        <v>28</v>
      </c>
      <c r="O3">
        <v>0.58250000000000002</v>
      </c>
    </row>
    <row r="4" spans="1:17" s="10" customFormat="1">
      <c r="A4" s="4">
        <v>31</v>
      </c>
      <c r="B4" s="5" t="s">
        <v>15</v>
      </c>
      <c r="C4" s="4" t="s">
        <v>16</v>
      </c>
      <c r="D4" s="6">
        <f>D3/L4/10</f>
        <v>7.3060805841306503E-2</v>
      </c>
      <c r="E4" s="6">
        <f>D3/L4*10</f>
        <v>7.3060805841306493</v>
      </c>
      <c r="F4" s="6">
        <v>1</v>
      </c>
      <c r="G4" s="6">
        <v>0</v>
      </c>
      <c r="H4" s="6">
        <v>0</v>
      </c>
      <c r="I4" s="6">
        <v>1</v>
      </c>
      <c r="J4" s="6">
        <v>1</v>
      </c>
      <c r="K4" s="7" t="s">
        <v>17</v>
      </c>
      <c r="L4" s="8">
        <f>2090*O3*O2/1000</f>
        <v>420.49859499999997</v>
      </c>
      <c r="M4" s="10" t="s">
        <v>18</v>
      </c>
    </row>
    <row r="5" spans="1:17" s="10" customFormat="1">
      <c r="A5" s="4" t="s">
        <v>19</v>
      </c>
      <c r="B5" s="5" t="s">
        <v>20</v>
      </c>
      <c r="C5" s="4"/>
      <c r="D5" s="6"/>
      <c r="E5" s="6"/>
      <c r="F5" s="6"/>
      <c r="G5" s="6"/>
      <c r="H5" s="6"/>
      <c r="I5" s="6"/>
      <c r="J5" s="6"/>
      <c r="K5" s="7"/>
      <c r="L5" s="8"/>
    </row>
    <row r="6" spans="1:17" s="10" customFormat="1">
      <c r="A6" s="4" t="s">
        <v>21</v>
      </c>
      <c r="B6" s="5" t="s">
        <v>22</v>
      </c>
      <c r="C6" s="4"/>
      <c r="D6" s="6"/>
      <c r="E6" s="6"/>
      <c r="F6" s="6"/>
      <c r="G6" s="6"/>
      <c r="H6" s="6"/>
      <c r="I6" s="6"/>
      <c r="J6" s="6"/>
      <c r="K6" s="7"/>
      <c r="L6" s="8"/>
    </row>
    <row r="7" spans="1:17" s="10" customFormat="1">
      <c r="A7" s="4">
        <v>46</v>
      </c>
      <c r="B7" s="5" t="s">
        <v>23</v>
      </c>
      <c r="C7" s="4"/>
      <c r="D7" s="6"/>
      <c r="E7" s="6"/>
      <c r="F7" s="6"/>
      <c r="G7" s="6"/>
      <c r="H7" s="6"/>
      <c r="I7" s="6"/>
      <c r="J7" s="6"/>
      <c r="K7" s="7"/>
      <c r="L7" s="8"/>
    </row>
    <row r="8" spans="1:17" s="10" customFormat="1">
      <c r="A8" s="4">
        <v>50</v>
      </c>
      <c r="B8" s="5" t="s">
        <v>24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2013-08-01T07:57:37Z</dcterms:created>
  <dcterms:modified xsi:type="dcterms:W3CDTF">2013-10-31T05:01:10Z</dcterms:modified>
</cp:coreProperties>
</file>