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codeName="ThisWorkbook" autoCompressPictures="0"/>
  <bookViews>
    <workbookView xWindow="-38400" yWindow="-435" windowWidth="19200" windowHeight="16440" tabRatio="500"/>
  </bookViews>
  <sheets>
    <sheet name="datasheet" sheetId="1" r:id="rId1"/>
  </sheet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" i="1"/>
  <c r="F46"/>
  <c r="N51"/>
  <c r="F51" s="1"/>
  <c r="N16"/>
  <c r="F16" s="1"/>
  <c r="N41"/>
  <c r="B114"/>
  <c r="B103"/>
  <c r="B106"/>
  <c r="B113"/>
  <c r="B102"/>
  <c r="B105"/>
  <c r="B112"/>
  <c r="B101"/>
  <c r="B104"/>
  <c r="B111"/>
  <c r="B110"/>
  <c r="B109"/>
  <c r="B108"/>
  <c r="F96"/>
  <c r="N5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B28"/>
  <c r="N86"/>
  <c r="B98"/>
  <c r="B97"/>
  <c r="B96"/>
  <c r="N76"/>
  <c r="A67"/>
  <c r="A57"/>
  <c r="A47"/>
  <c r="B73"/>
  <c r="B74"/>
  <c r="B63"/>
  <c r="B64"/>
  <c r="B72"/>
  <c r="B62"/>
  <c r="B52"/>
  <c r="B54"/>
  <c r="B53"/>
  <c r="B27"/>
  <c r="B31"/>
  <c r="B35"/>
  <c r="D35"/>
  <c r="B26"/>
  <c r="B30"/>
  <c r="B25"/>
  <c r="B29"/>
  <c r="B32"/>
  <c r="N46"/>
  <c r="N9"/>
  <c r="N7"/>
  <c r="N6"/>
  <c r="B33"/>
  <c r="D33"/>
  <c r="B34"/>
  <c r="D34"/>
  <c r="C115"/>
</calcChain>
</file>

<file path=xl/sharedStrings.xml><?xml version="1.0" encoding="utf-8"?>
<sst xmlns="http://schemas.openxmlformats.org/spreadsheetml/2006/main" count="363" uniqueCount="132">
  <si>
    <t>parameter</t>
    <phoneticPr fontId="1"/>
  </si>
  <si>
    <t>Compound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</si>
  <si>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</si>
  <si>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</si>
  <si>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</si>
  <si>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</si>
  <si>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unit</t>
    <phoneticPr fontId="1"/>
  </si>
  <si>
    <t>Conc=0 Mass = 1</t>
    <phoneticPr fontId="1"/>
  </si>
  <si>
    <t>input</t>
    <phoneticPr fontId="1"/>
  </si>
  <si>
    <t>u0</t>
    <phoneticPr fontId="1"/>
  </si>
  <si>
    <t>Volumes</t>
    <phoneticPr fontId="1"/>
  </si>
  <si>
    <t>0:fix,1:free,2:min,3:max,4both</t>
    <phoneticPr fontId="1"/>
  </si>
  <si>
    <t>Tlag</t>
    <phoneticPr fontId="1"/>
  </si>
  <si>
    <t>Settings</t>
  </si>
  <si>
    <t>Numbers.</t>
  </si>
  <si>
    <t>x(3)</t>
    <phoneticPr fontId="1"/>
  </si>
  <si>
    <t>x(4)</t>
    <phoneticPr fontId="1"/>
  </si>
  <si>
    <t>Vc</t>
    <phoneticPr fontId="1"/>
  </si>
  <si>
    <t>D</t>
    <phoneticPr fontId="1"/>
  </si>
  <si>
    <t>ka</t>
  </si>
  <si>
    <t>Qh</t>
    <phoneticPr fontId="1"/>
  </si>
  <si>
    <t>Vh</t>
    <phoneticPr fontId="1"/>
  </si>
  <si>
    <t>CL12</t>
    <phoneticPr fontId="1"/>
  </si>
  <si>
    <t>k21</t>
    <phoneticPr fontId="1"/>
  </si>
  <si>
    <t>CL1_1</t>
    <phoneticPr fontId="1"/>
  </si>
  <si>
    <t>CL1_2</t>
    <phoneticPr fontId="1"/>
  </si>
  <si>
    <t>CL1_3</t>
    <phoneticPr fontId="1"/>
  </si>
  <si>
    <t>CL2_1</t>
    <phoneticPr fontId="1"/>
  </si>
  <si>
    <t>CL2_2</t>
    <phoneticPr fontId="1"/>
  </si>
  <si>
    <t>CL2_3</t>
    <phoneticPr fontId="1"/>
  </si>
  <si>
    <t>CL3_1</t>
    <phoneticPr fontId="1"/>
  </si>
  <si>
    <t>CL3_2</t>
    <phoneticPr fontId="1"/>
  </si>
  <si>
    <t>CL3_3</t>
    <phoneticPr fontId="1"/>
  </si>
  <si>
    <t>-</t>
  </si>
  <si>
    <t>-</t>
    <phoneticPr fontId="1"/>
  </si>
  <si>
    <t>Kp,h</t>
    <phoneticPr fontId="1"/>
  </si>
  <si>
    <t>Parent</t>
    <phoneticPr fontId="1"/>
  </si>
  <si>
    <t>-</t>
    <phoneticPr fontId="1"/>
  </si>
  <si>
    <t>Rapid</t>
    <phoneticPr fontId="1"/>
  </si>
  <si>
    <t>Intes_transit</t>
    <phoneticPr fontId="1"/>
  </si>
  <si>
    <t>Intes</t>
    <phoneticPr fontId="1"/>
  </si>
  <si>
    <t>Liver</t>
    <phoneticPr fontId="1"/>
  </si>
  <si>
    <t>Peripheral</t>
    <phoneticPr fontId="1"/>
  </si>
  <si>
    <t>Met 1</t>
    <phoneticPr fontId="1"/>
  </si>
  <si>
    <t>Vc</t>
    <phoneticPr fontId="1"/>
  </si>
  <si>
    <t>ktransit</t>
    <phoneticPr fontId="1"/>
  </si>
  <si>
    <t>Urine</t>
  </si>
  <si>
    <t>Urine</t>
    <phoneticPr fontId="1"/>
  </si>
  <si>
    <t>Met 2</t>
    <phoneticPr fontId="1"/>
  </si>
  <si>
    <t>Met 3</t>
    <phoneticPr fontId="1"/>
  </si>
  <si>
    <t>x(2)</t>
    <phoneticPr fontId="1"/>
  </si>
  <si>
    <t>x(51)</t>
    <phoneticPr fontId="1"/>
  </si>
  <si>
    <t>x(41)</t>
    <phoneticPr fontId="1"/>
  </si>
  <si>
    <t>kg</t>
    <phoneticPr fontId="1"/>
  </si>
  <si>
    <t>min value</t>
    <phoneticPr fontId="1"/>
  </si>
  <si>
    <t>max value</t>
    <phoneticPr fontId="1"/>
  </si>
  <si>
    <t>isLog</t>
    <phoneticPr fontId="1"/>
  </si>
  <si>
    <t>sep</t>
    <phoneticPr fontId="1"/>
  </si>
  <si>
    <t>mean</t>
    <phoneticPr fontId="1"/>
  </si>
  <si>
    <t>min</t>
    <phoneticPr fontId="1"/>
  </si>
  <si>
    <t>max</t>
    <phoneticPr fontId="1"/>
  </si>
  <si>
    <t>/hr</t>
    <phoneticPr fontId="1"/>
  </si>
  <si>
    <t>FaFg</t>
    <phoneticPr fontId="1"/>
  </si>
  <si>
    <t>kmet,1 / kLI</t>
    <phoneticPr fontId="1"/>
  </si>
  <si>
    <t>kmet,2 / kLI</t>
    <phoneticPr fontId="1"/>
  </si>
  <si>
    <t>kmet,3 / kLI</t>
    <phoneticPr fontId="1"/>
  </si>
  <si>
    <t>3A4</t>
    <phoneticPr fontId="1"/>
  </si>
  <si>
    <t>Parent</t>
    <phoneticPr fontId="1"/>
  </si>
  <si>
    <t>R_intes-1</t>
    <phoneticPr fontId="1"/>
  </si>
  <si>
    <t>Kp,h</t>
    <phoneticPr fontId="1"/>
  </si>
  <si>
    <t>L/hr/kg</t>
    <phoneticPr fontId="1"/>
  </si>
  <si>
    <t>-</t>
    <phoneticPr fontId="1"/>
  </si>
  <si>
    <t>-</t>
    <phoneticPr fontId="1"/>
  </si>
  <si>
    <t>/hr</t>
  </si>
  <si>
    <t>/hr</t>
    <phoneticPr fontId="1"/>
  </si>
  <si>
    <t>L/kg</t>
    <phoneticPr fontId="1"/>
  </si>
  <si>
    <t>/kg</t>
    <phoneticPr fontId="1"/>
  </si>
  <si>
    <t>Met 2</t>
    <phoneticPr fontId="1"/>
  </si>
  <si>
    <t>Met 3</t>
    <phoneticPr fontId="1"/>
  </si>
  <si>
    <t>CL1_noInh</t>
    <phoneticPr fontId="1"/>
  </si>
  <si>
    <t>CL2_noInh</t>
    <phoneticPr fontId="1"/>
  </si>
  <si>
    <t>CL3_noInh</t>
    <phoneticPr fontId="1"/>
  </si>
  <si>
    <t>CL_1</t>
    <phoneticPr fontId="1"/>
  </si>
  <si>
    <t>CL_2</t>
    <phoneticPr fontId="1"/>
  </si>
  <si>
    <t>CL_3</t>
    <phoneticPr fontId="1"/>
  </si>
  <si>
    <t>Met_other</t>
    <phoneticPr fontId="1"/>
  </si>
  <si>
    <t>Met 1</t>
    <phoneticPr fontId="1"/>
  </si>
  <si>
    <t>-</t>
    <phoneticPr fontId="1"/>
  </si>
  <si>
    <t>MW corr</t>
    <phoneticPr fontId="1"/>
  </si>
  <si>
    <t>kmet,other / kLI</t>
    <phoneticPr fontId="1"/>
  </si>
  <si>
    <t>CLint,h</t>
    <phoneticPr fontId="1"/>
  </si>
  <si>
    <t>Dose</t>
    <phoneticPr fontId="1"/>
  </si>
  <si>
    <t>ug/kg</t>
    <phoneticPr fontId="1"/>
  </si>
  <si>
    <t>Ki_1</t>
    <phoneticPr fontId="1"/>
  </si>
  <si>
    <t>Ki_2</t>
    <phoneticPr fontId="1"/>
  </si>
  <si>
    <t>Ki_3</t>
    <phoneticPr fontId="1"/>
  </si>
  <si>
    <t>fBCLint</t>
    <phoneticPr fontId="1"/>
  </si>
  <si>
    <t>-</t>
    <phoneticPr fontId="1"/>
  </si>
  <si>
    <t>fBCLint</t>
  </si>
  <si>
    <t>All</t>
  </si>
  <si>
    <t>All</t>
    <phoneticPr fontId="1"/>
  </si>
  <si>
    <t>Clcyp/Clother</t>
    <phoneticPr fontId="1"/>
  </si>
  <si>
    <t>L/hr/kg</t>
  </si>
  <si>
    <t>-</t>
    <phoneticPr fontId="1"/>
  </si>
  <si>
    <t>x(61)</t>
    <phoneticPr fontId="1"/>
  </si>
  <si>
    <t>x(101)</t>
    <phoneticPr fontId="1"/>
  </si>
  <si>
    <t>Inhibitor 1</t>
    <phoneticPr fontId="1"/>
  </si>
  <si>
    <t>Inhibitor 2</t>
    <phoneticPr fontId="1"/>
  </si>
  <si>
    <t>Intes_3A4</t>
    <phoneticPr fontId="1"/>
  </si>
  <si>
    <t>ug/L</t>
    <phoneticPr fontId="1"/>
  </si>
  <si>
    <t>Inhibitor 2</t>
    <phoneticPr fontId="1"/>
  </si>
  <si>
    <t>Inhibitor 1</t>
    <phoneticPr fontId="1"/>
  </si>
  <si>
    <t>x(91)</t>
    <phoneticPr fontId="1"/>
  </si>
  <si>
    <t>x(100)</t>
    <phoneticPr fontId="1"/>
  </si>
  <si>
    <t>x(110)</t>
    <phoneticPr fontId="1"/>
  </si>
  <si>
    <t>R_1 - 1</t>
    <phoneticPr fontId="1"/>
  </si>
  <si>
    <t>R_2 - 1</t>
    <phoneticPr fontId="1"/>
  </si>
  <si>
    <t>R_3 - 1</t>
    <phoneticPr fontId="1"/>
  </si>
  <si>
    <t>sepCond</t>
  </si>
  <si>
    <t>xlim</t>
  </si>
  <si>
    <t>ylim</t>
    <phoneticPr fontId="1"/>
  </si>
  <si>
    <t>autoCalcGoal</t>
    <phoneticPr fontId="1"/>
  </si>
  <si>
    <t>Qr</t>
    <phoneticPr fontId="1"/>
  </si>
  <si>
    <t>CLr (int)</t>
  </si>
  <si>
    <t>CLr (int)</t>
    <phoneticPr fontId="1"/>
  </si>
  <si>
    <t>-</t>
    <phoneticPr fontId="1"/>
  </si>
  <si>
    <t>No-inhi</t>
    <phoneticPr fontId="1"/>
  </si>
  <si>
    <t>Dailymed</t>
    <phoneticPr fontId="1"/>
  </si>
  <si>
    <t>-</t>
    <phoneticPr fontId="1"/>
  </si>
  <si>
    <t>2C9</t>
    <phoneticPr fontId="1"/>
  </si>
  <si>
    <t>EXP</t>
    <phoneticPr fontId="1"/>
  </si>
  <si>
    <t>8471405‎</t>
    <phoneticPr fontId="1"/>
  </si>
</sst>
</file>

<file path=xl/styles.xml><?xml version="1.0" encoding="utf-8"?>
<styleSheet xmlns="http://schemas.openxmlformats.org/spreadsheetml/2006/main">
  <numFmts count="1">
    <numFmt numFmtId="176" formatCode="0.000_ "/>
  </numFmts>
  <fonts count="8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auto="1"/>
      </right>
      <top style="thin">
        <color theme="0" tint="-0.249977111117893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</borders>
  <cellStyleXfs count="155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4" fillId="0" borderId="0" xfId="0" applyFont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/>
    <xf numFmtId="0" fontId="0" fillId="2" borderId="6" xfId="0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2" borderId="6" xfId="0" applyFill="1" applyBorder="1" applyAlignment="1"/>
    <xf numFmtId="0" fontId="7" fillId="2" borderId="6" xfId="0" applyFont="1" applyFill="1" applyBorder="1"/>
    <xf numFmtId="0" fontId="0" fillId="2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0" fillId="3" borderId="6" xfId="0" applyFill="1" applyBorder="1" applyAlignment="1">
      <alignment horizontal="center"/>
    </xf>
    <xf numFmtId="0" fontId="7" fillId="3" borderId="6" xfId="0" applyFont="1" applyFill="1" applyBorder="1"/>
    <xf numFmtId="0" fontId="7" fillId="3" borderId="6" xfId="0" applyFont="1" applyFill="1" applyBorder="1" applyAlignment="1">
      <alignment horizontal="center"/>
    </xf>
    <xf numFmtId="0" fontId="0" fillId="3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right"/>
    </xf>
    <xf numFmtId="0" fontId="7" fillId="2" borderId="6" xfId="0" applyFont="1" applyFill="1" applyBorder="1" applyAlignment="1">
      <alignment horizontal="right"/>
    </xf>
    <xf numFmtId="0" fontId="0" fillId="2" borderId="8" xfId="0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2" borderId="8" xfId="0" applyFill="1" applyBorder="1" applyAlignment="1">
      <alignment horizontal="center"/>
    </xf>
    <xf numFmtId="0" fontId="7" fillId="2" borderId="8" xfId="0" applyFont="1" applyFill="1" applyBorder="1"/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176" fontId="0" fillId="0" borderId="6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4" borderId="10" xfId="0" applyFont="1" applyFill="1" applyBorder="1"/>
    <xf numFmtId="0" fontId="0" fillId="0" borderId="0" xfId="0" applyAlignment="1">
      <alignment vertical="center"/>
    </xf>
    <xf numFmtId="0" fontId="0" fillId="3" borderId="6" xfId="0" applyFill="1" applyBorder="1" applyAlignment="1"/>
    <xf numFmtId="0" fontId="0" fillId="0" borderId="0" xfId="0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" borderId="6" xfId="0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0" fillId="0" borderId="0" xfId="0" applyFill="1" applyAlignment="1">
      <alignment horizontal="center"/>
    </xf>
    <xf numFmtId="0" fontId="0" fillId="0" borderId="2" xfId="0" applyBorder="1" applyAlignment="1"/>
  </cellXfs>
  <cellStyles count="155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ハイパーリンク" xfId="671" builtinId="8" hidden="1"/>
    <cellStyle name="ハイパーリンク" xfId="673" builtinId="8" hidden="1"/>
    <cellStyle name="ハイパーリンク" xfId="675" builtinId="8" hidden="1"/>
    <cellStyle name="ハイパーリンク" xfId="677" builtinId="8" hidden="1"/>
    <cellStyle name="ハイパーリンク" xfId="679" builtinId="8" hidden="1"/>
    <cellStyle name="ハイパーリンク" xfId="681" builtinId="8" hidden="1"/>
    <cellStyle name="ハイパーリンク" xfId="683" builtinId="8" hidden="1"/>
    <cellStyle name="ハイパーリンク" xfId="685" builtinId="8" hidden="1"/>
    <cellStyle name="ハイパーリンク" xfId="687" builtinId="8" hidden="1"/>
    <cellStyle name="ハイパーリンク" xfId="689" builtinId="8" hidden="1"/>
    <cellStyle name="ハイパーリンク" xfId="691" builtinId="8" hidden="1"/>
    <cellStyle name="ハイパーリンク" xfId="693" builtinId="8" hidden="1"/>
    <cellStyle name="ハイパーリンク" xfId="695" builtinId="8" hidden="1"/>
    <cellStyle name="ハイパーリンク" xfId="697" builtinId="8" hidden="1"/>
    <cellStyle name="ハイパーリンク" xfId="699" builtinId="8" hidden="1"/>
    <cellStyle name="ハイパーリンク" xfId="701" builtinId="8" hidden="1"/>
    <cellStyle name="ハイパーリンク" xfId="703" builtinId="8" hidden="1"/>
    <cellStyle name="ハイパーリンク" xfId="705" builtinId="8" hidden="1"/>
    <cellStyle name="ハイパーリンク" xfId="707" builtinId="8" hidden="1"/>
    <cellStyle name="ハイパーリンク" xfId="709" builtinId="8" hidden="1"/>
    <cellStyle name="ハイパーリンク" xfId="711" builtinId="8" hidden="1"/>
    <cellStyle name="ハイパーリンク" xfId="713" builtinId="8" hidden="1"/>
    <cellStyle name="ハイパーリンク" xfId="715" builtinId="8" hidden="1"/>
    <cellStyle name="ハイパーリンク" xfId="717" builtinId="8" hidden="1"/>
    <cellStyle name="ハイパーリンク" xfId="719" builtinId="8" hidden="1"/>
    <cellStyle name="ハイパーリンク" xfId="721" builtinId="8" hidden="1"/>
    <cellStyle name="ハイパーリンク" xfId="723" builtinId="8" hidden="1"/>
    <cellStyle name="ハイパーリンク" xfId="725" builtinId="8" hidden="1"/>
    <cellStyle name="ハイパーリンク" xfId="727" builtinId="8" hidden="1"/>
    <cellStyle name="ハイパーリンク" xfId="729" builtinId="8" hidden="1"/>
    <cellStyle name="ハイパーリンク" xfId="731" builtinId="8" hidden="1"/>
    <cellStyle name="ハイパーリンク" xfId="733" builtinId="8" hidden="1"/>
    <cellStyle name="ハイパーリンク" xfId="735" builtinId="8" hidden="1"/>
    <cellStyle name="ハイパーリンク" xfId="737" builtinId="8" hidden="1"/>
    <cellStyle name="ハイパーリンク" xfId="739" builtinId="8" hidden="1"/>
    <cellStyle name="ハイパーリンク" xfId="741" builtinId="8" hidden="1"/>
    <cellStyle name="ハイパーリンク" xfId="743" builtinId="8" hidden="1"/>
    <cellStyle name="ハイパーリンク" xfId="745" builtinId="8" hidden="1"/>
    <cellStyle name="ハイパーリンク" xfId="747" builtinId="8" hidden="1"/>
    <cellStyle name="ハイパーリンク" xfId="749" builtinId="8" hidden="1"/>
    <cellStyle name="ハイパーリンク" xfId="751" builtinId="8" hidden="1"/>
    <cellStyle name="ハイパーリンク" xfId="753" builtinId="8" hidden="1"/>
    <cellStyle name="ハイパーリンク" xfId="755" builtinId="8" hidden="1"/>
    <cellStyle name="ハイパーリンク" xfId="757" builtinId="8" hidden="1"/>
    <cellStyle name="ハイパーリンク" xfId="759" builtinId="8" hidden="1"/>
    <cellStyle name="ハイパーリンク" xfId="761" builtinId="8" hidden="1"/>
    <cellStyle name="ハイパーリンク" xfId="763" builtinId="8" hidden="1"/>
    <cellStyle name="ハイパーリンク" xfId="765" builtinId="8" hidden="1"/>
    <cellStyle name="ハイパーリンク" xfId="767" builtinId="8" hidden="1"/>
    <cellStyle name="ハイパーリンク" xfId="769" builtinId="8" hidden="1"/>
    <cellStyle name="ハイパーリンク" xfId="771" builtinId="8" hidden="1"/>
    <cellStyle name="ハイパーリンク" xfId="773" builtinId="8" hidden="1"/>
    <cellStyle name="ハイパーリンク" xfId="775" builtinId="8" hidden="1"/>
    <cellStyle name="ハイパーリンク" xfId="777" builtinId="8" hidden="1"/>
    <cellStyle name="ハイパーリンク" xfId="779" builtinId="8" hidden="1"/>
    <cellStyle name="ハイパーリンク" xfId="781" builtinId="8" hidden="1"/>
    <cellStyle name="ハイパーリンク" xfId="783" builtinId="8" hidden="1"/>
    <cellStyle name="ハイパーリンク" xfId="785" builtinId="8" hidden="1"/>
    <cellStyle name="ハイパーリンク" xfId="787" builtinId="8" hidden="1"/>
    <cellStyle name="ハイパーリンク" xfId="789" builtinId="8" hidden="1"/>
    <cellStyle name="ハイパーリンク" xfId="791" builtinId="8" hidden="1"/>
    <cellStyle name="ハイパーリンク" xfId="793" builtinId="8" hidden="1"/>
    <cellStyle name="ハイパーリンク" xfId="795" builtinId="8" hidden="1"/>
    <cellStyle name="ハイパーリンク" xfId="797" builtinId="8" hidden="1"/>
    <cellStyle name="ハイパーリンク" xfId="799" builtinId="8" hidden="1"/>
    <cellStyle name="ハイパーリンク" xfId="801" builtinId="8" hidden="1"/>
    <cellStyle name="ハイパーリンク" xfId="803" builtinId="8" hidden="1"/>
    <cellStyle name="ハイパーリンク" xfId="805" builtinId="8" hidden="1"/>
    <cellStyle name="ハイパーリンク" xfId="807" builtinId="8" hidden="1"/>
    <cellStyle name="ハイパーリンク" xfId="809" builtinId="8" hidden="1"/>
    <cellStyle name="ハイパーリンク" xfId="811" builtinId="8" hidden="1"/>
    <cellStyle name="ハイパーリンク" xfId="813" builtinId="8" hidden="1"/>
    <cellStyle name="ハイパーリンク" xfId="815" builtinId="8" hidden="1"/>
    <cellStyle name="ハイパーリンク" xfId="817" builtinId="8" hidden="1"/>
    <cellStyle name="ハイパーリンク" xfId="819" builtinId="8" hidden="1"/>
    <cellStyle name="ハイパーリンク" xfId="821" builtinId="8" hidden="1"/>
    <cellStyle name="ハイパーリンク" xfId="823" builtinId="8" hidden="1"/>
    <cellStyle name="ハイパーリンク" xfId="825" builtinId="8" hidden="1"/>
    <cellStyle name="ハイパーリンク" xfId="827" builtinId="8" hidden="1"/>
    <cellStyle name="ハイパーリンク" xfId="829" builtinId="8" hidden="1"/>
    <cellStyle name="ハイパーリンク" xfId="831" builtinId="8" hidden="1"/>
    <cellStyle name="ハイパーリンク" xfId="833" builtinId="8" hidden="1"/>
    <cellStyle name="ハイパーリンク" xfId="835" builtinId="8" hidden="1"/>
    <cellStyle name="ハイパーリンク" xfId="837" builtinId="8" hidden="1"/>
    <cellStyle name="ハイパーリンク" xfId="839" builtinId="8" hidden="1"/>
    <cellStyle name="ハイパーリンク" xfId="841" builtinId="8" hidden="1"/>
    <cellStyle name="ハイパーリンク" xfId="843" builtinId="8" hidden="1"/>
    <cellStyle name="ハイパーリンク" xfId="845" builtinId="8" hidden="1"/>
    <cellStyle name="ハイパーリンク" xfId="847" builtinId="8" hidden="1"/>
    <cellStyle name="ハイパーリンク" xfId="849" builtinId="8" hidden="1"/>
    <cellStyle name="ハイパーリンク" xfId="851" builtinId="8" hidden="1"/>
    <cellStyle name="ハイパーリンク" xfId="853" builtinId="8" hidden="1"/>
    <cellStyle name="ハイパーリンク" xfId="855" builtinId="8" hidden="1"/>
    <cellStyle name="ハイパーリンク" xfId="857" builtinId="8" hidden="1"/>
    <cellStyle name="ハイパーリンク" xfId="859" builtinId="8" hidden="1"/>
    <cellStyle name="ハイパーリンク" xfId="861" builtinId="8" hidden="1"/>
    <cellStyle name="ハイパーリンク" xfId="863" builtinId="8" hidden="1"/>
    <cellStyle name="ハイパーリンク" xfId="865" builtinId="8" hidden="1"/>
    <cellStyle name="ハイパーリンク" xfId="867" builtinId="8" hidden="1"/>
    <cellStyle name="ハイパーリンク" xfId="869" builtinId="8" hidden="1"/>
    <cellStyle name="ハイパーリンク" xfId="871" builtinId="8" hidden="1"/>
    <cellStyle name="ハイパーリンク" xfId="873" builtinId="8" hidden="1"/>
    <cellStyle name="ハイパーリンク" xfId="875" builtinId="8" hidden="1"/>
    <cellStyle name="ハイパーリンク" xfId="877" builtinId="8" hidden="1"/>
    <cellStyle name="ハイパーリンク" xfId="879" builtinId="8" hidden="1"/>
    <cellStyle name="ハイパーリンク" xfId="881" builtinId="8" hidden="1"/>
    <cellStyle name="ハイパーリンク" xfId="883" builtinId="8" hidden="1"/>
    <cellStyle name="ハイパーリンク" xfId="885" builtinId="8" hidden="1"/>
    <cellStyle name="ハイパーリンク" xfId="887" builtinId="8" hidden="1"/>
    <cellStyle name="ハイパーリンク" xfId="889" builtinId="8" hidden="1"/>
    <cellStyle name="ハイパーリンク" xfId="891" builtinId="8" hidden="1"/>
    <cellStyle name="ハイパーリンク" xfId="893" builtinId="8" hidden="1"/>
    <cellStyle name="ハイパーリンク" xfId="895" builtinId="8" hidden="1"/>
    <cellStyle name="ハイパーリンク" xfId="897" builtinId="8" hidden="1"/>
    <cellStyle name="ハイパーリンク" xfId="899" builtinId="8" hidden="1"/>
    <cellStyle name="ハイパーリンク" xfId="901" builtinId="8" hidden="1"/>
    <cellStyle name="ハイパーリンク" xfId="903" builtinId="8" hidden="1"/>
    <cellStyle name="ハイパーリンク" xfId="905" builtinId="8" hidden="1"/>
    <cellStyle name="ハイパーリンク" xfId="907" builtinId="8" hidden="1"/>
    <cellStyle name="ハイパーリンク" xfId="909" builtinId="8" hidden="1"/>
    <cellStyle name="ハイパーリンク" xfId="911" builtinId="8" hidden="1"/>
    <cellStyle name="ハイパーリンク" xfId="913" builtinId="8" hidden="1"/>
    <cellStyle name="ハイパーリンク" xfId="915" builtinId="8" hidden="1"/>
    <cellStyle name="ハイパーリンク" xfId="917" builtinId="8" hidden="1"/>
    <cellStyle name="ハイパーリンク" xfId="919" builtinId="8" hidden="1"/>
    <cellStyle name="ハイパーリンク" xfId="921" builtinId="8" hidden="1"/>
    <cellStyle name="ハイパーリンク" xfId="923" builtinId="8" hidden="1"/>
    <cellStyle name="ハイパーリンク" xfId="925" builtinId="8" hidden="1"/>
    <cellStyle name="ハイパーリンク" xfId="927" builtinId="8" hidden="1"/>
    <cellStyle name="ハイパーリンク" xfId="929" builtinId="8" hidden="1"/>
    <cellStyle name="ハイパーリンク" xfId="931" builtinId="8" hidden="1"/>
    <cellStyle name="ハイパーリンク" xfId="933" builtinId="8" hidden="1"/>
    <cellStyle name="ハイパーリンク" xfId="935" builtinId="8" hidden="1"/>
    <cellStyle name="ハイパーリンク" xfId="937" builtinId="8" hidden="1"/>
    <cellStyle name="ハイパーリンク" xfId="939" builtinId="8" hidden="1"/>
    <cellStyle name="ハイパーリンク" xfId="941" builtinId="8" hidden="1"/>
    <cellStyle name="ハイパーリンク" xfId="943" builtinId="8" hidden="1"/>
    <cellStyle name="ハイパーリンク" xfId="945" builtinId="8" hidden="1"/>
    <cellStyle name="ハイパーリンク" xfId="947" builtinId="8" hidden="1"/>
    <cellStyle name="ハイパーリンク" xfId="949" builtinId="8" hidden="1"/>
    <cellStyle name="ハイパーリンク" xfId="951" builtinId="8" hidden="1"/>
    <cellStyle name="ハイパーリンク" xfId="953" builtinId="8" hidden="1"/>
    <cellStyle name="ハイパーリンク" xfId="955" builtinId="8" hidden="1"/>
    <cellStyle name="ハイパーリンク" xfId="957" builtinId="8" hidden="1"/>
    <cellStyle name="ハイパーリンク" xfId="959" builtinId="8" hidden="1"/>
    <cellStyle name="ハイパーリンク" xfId="961" builtinId="8" hidden="1"/>
    <cellStyle name="ハイパーリンク" xfId="963" builtinId="8" hidden="1"/>
    <cellStyle name="ハイパーリンク" xfId="965" builtinId="8" hidden="1"/>
    <cellStyle name="ハイパーリンク" xfId="967" builtinId="8" hidden="1"/>
    <cellStyle name="ハイパーリンク" xfId="969" builtinId="8" hidden="1"/>
    <cellStyle name="ハイパーリンク" xfId="971" builtinId="8" hidden="1"/>
    <cellStyle name="ハイパーリンク" xfId="973" builtinId="8" hidden="1"/>
    <cellStyle name="ハイパーリンク" xfId="975" builtinId="8" hidden="1"/>
    <cellStyle name="ハイパーリンク" xfId="977" builtinId="8" hidden="1"/>
    <cellStyle name="ハイパーリンク" xfId="979" builtinId="8" hidden="1"/>
    <cellStyle name="ハイパーリンク" xfId="981" builtinId="8" hidden="1"/>
    <cellStyle name="ハイパーリンク" xfId="983" builtinId="8" hidden="1"/>
    <cellStyle name="ハイパーリンク" xfId="985" builtinId="8" hidden="1"/>
    <cellStyle name="ハイパーリンク" xfId="987" builtinId="8" hidden="1"/>
    <cellStyle name="ハイパーリンク" xfId="989" builtinId="8" hidden="1"/>
    <cellStyle name="ハイパーリンク" xfId="991" builtinId="8" hidden="1"/>
    <cellStyle name="ハイパーリンク" xfId="993" builtinId="8" hidden="1"/>
    <cellStyle name="ハイパーリンク" xfId="995" builtinId="8" hidden="1"/>
    <cellStyle name="ハイパーリンク" xfId="997" builtinId="8" hidden="1"/>
    <cellStyle name="ハイパーリンク" xfId="999" builtinId="8" hidden="1"/>
    <cellStyle name="ハイパーリンク" xfId="1001" builtinId="8" hidden="1"/>
    <cellStyle name="ハイパーリンク" xfId="1003" builtinId="8" hidden="1"/>
    <cellStyle name="ハイパーリンク" xfId="1005" builtinId="8" hidden="1"/>
    <cellStyle name="ハイパーリンク" xfId="1007" builtinId="8" hidden="1"/>
    <cellStyle name="ハイパーリンク" xfId="1009" builtinId="8" hidden="1"/>
    <cellStyle name="ハイパーリンク" xfId="1011" builtinId="8" hidden="1"/>
    <cellStyle name="ハイパーリンク" xfId="1013" builtinId="8" hidden="1"/>
    <cellStyle name="ハイパーリンク" xfId="1015" builtinId="8" hidden="1"/>
    <cellStyle name="ハイパーリンク" xfId="1017" builtinId="8" hidden="1"/>
    <cellStyle name="ハイパーリンク" xfId="1019" builtinId="8" hidden="1"/>
    <cellStyle name="ハイパーリンク" xfId="1021" builtinId="8" hidden="1"/>
    <cellStyle name="ハイパーリンク" xfId="1023" builtinId="8" hidden="1"/>
    <cellStyle name="ハイパーリンク" xfId="1025" builtinId="8" hidden="1"/>
    <cellStyle name="ハイパーリンク" xfId="1027" builtinId="8" hidden="1"/>
    <cellStyle name="ハイパーリンク" xfId="1029" builtinId="8" hidden="1"/>
    <cellStyle name="ハイパーリンク" xfId="1031" builtinId="8" hidden="1"/>
    <cellStyle name="ハイパーリンク" xfId="1033" builtinId="8" hidden="1"/>
    <cellStyle name="ハイパーリンク" xfId="1035" builtinId="8" hidden="1"/>
    <cellStyle name="ハイパーリンク" xfId="1037" builtinId="8" hidden="1"/>
    <cellStyle name="ハイパーリンク" xfId="1039" builtinId="8" hidden="1"/>
    <cellStyle name="ハイパーリンク" xfId="1041" builtinId="8" hidden="1"/>
    <cellStyle name="ハイパーリンク" xfId="1043" builtinId="8" hidden="1"/>
    <cellStyle name="ハイパーリンク" xfId="1045" builtinId="8" hidden="1"/>
    <cellStyle name="ハイパーリンク" xfId="1047" builtinId="8" hidden="1"/>
    <cellStyle name="ハイパーリンク" xfId="1049" builtinId="8" hidden="1"/>
    <cellStyle name="ハイパーリンク" xfId="1051" builtinId="8" hidden="1"/>
    <cellStyle name="ハイパーリンク" xfId="1053" builtinId="8" hidden="1"/>
    <cellStyle name="ハイパーリンク" xfId="1055" builtinId="8" hidden="1"/>
    <cellStyle name="ハイパーリンク" xfId="1057" builtinId="8" hidden="1"/>
    <cellStyle name="ハイパーリンク" xfId="1059" builtinId="8" hidden="1"/>
    <cellStyle name="ハイパーリンク" xfId="1061" builtinId="8" hidden="1"/>
    <cellStyle name="ハイパーリンク" xfId="1063" builtinId="8" hidden="1"/>
    <cellStyle name="ハイパーリンク" xfId="1065" builtinId="8" hidden="1"/>
    <cellStyle name="ハイパーリンク" xfId="1067" builtinId="8" hidden="1"/>
    <cellStyle name="ハイパーリンク" xfId="1069" builtinId="8" hidden="1"/>
    <cellStyle name="ハイパーリンク" xfId="1071" builtinId="8" hidden="1"/>
    <cellStyle name="ハイパーリンク" xfId="1073" builtinId="8" hidden="1"/>
    <cellStyle name="ハイパーリンク" xfId="1075" builtinId="8" hidden="1"/>
    <cellStyle name="ハイパーリンク" xfId="1077" builtinId="8" hidden="1"/>
    <cellStyle name="ハイパーリンク" xfId="1079" builtinId="8" hidden="1"/>
    <cellStyle name="ハイパーリンク" xfId="1081" builtinId="8" hidden="1"/>
    <cellStyle name="ハイパーリンク" xfId="1083" builtinId="8" hidden="1"/>
    <cellStyle name="ハイパーリンク" xfId="1085" builtinId="8" hidden="1"/>
    <cellStyle name="ハイパーリンク" xfId="1087" builtinId="8" hidden="1"/>
    <cellStyle name="ハイパーリンク" xfId="1089" builtinId="8" hidden="1"/>
    <cellStyle name="ハイパーリンク" xfId="1091" builtinId="8" hidden="1"/>
    <cellStyle name="ハイパーリンク" xfId="1093" builtinId="8" hidden="1"/>
    <cellStyle name="ハイパーリンク" xfId="1095" builtinId="8" hidden="1"/>
    <cellStyle name="ハイパーリンク" xfId="1097" builtinId="8" hidden="1"/>
    <cellStyle name="ハイパーリンク" xfId="1099" builtinId="8" hidden="1"/>
    <cellStyle name="ハイパーリンク" xfId="1101" builtinId="8" hidden="1"/>
    <cellStyle name="ハイパーリンク" xfId="1103" builtinId="8" hidden="1"/>
    <cellStyle name="ハイパーリンク" xfId="1105" builtinId="8" hidden="1"/>
    <cellStyle name="ハイパーリンク" xfId="1107" builtinId="8" hidden="1"/>
    <cellStyle name="ハイパーリンク" xfId="1109" builtinId="8" hidden="1"/>
    <cellStyle name="ハイパーリンク" xfId="1111" builtinId="8" hidden="1"/>
    <cellStyle name="ハイパーリンク" xfId="1113" builtinId="8" hidden="1"/>
    <cellStyle name="ハイパーリンク" xfId="1115" builtinId="8" hidden="1"/>
    <cellStyle name="ハイパーリンク" xfId="1117" builtinId="8" hidden="1"/>
    <cellStyle name="ハイパーリンク" xfId="1119" builtinId="8" hidden="1"/>
    <cellStyle name="ハイパーリンク" xfId="1121" builtinId="8" hidden="1"/>
    <cellStyle name="ハイパーリンク" xfId="1123" builtinId="8" hidden="1"/>
    <cellStyle name="ハイパーリンク" xfId="1125" builtinId="8" hidden="1"/>
    <cellStyle name="ハイパーリンク" xfId="1127" builtinId="8" hidden="1"/>
    <cellStyle name="ハイパーリンク" xfId="1129" builtinId="8" hidden="1"/>
    <cellStyle name="ハイパーリンク" xfId="1131" builtinId="8" hidden="1"/>
    <cellStyle name="ハイパーリンク" xfId="1133" builtinId="8" hidden="1"/>
    <cellStyle name="ハイパーリンク" xfId="1135" builtinId="8" hidden="1"/>
    <cellStyle name="ハイパーリンク" xfId="1137" builtinId="8" hidden="1"/>
    <cellStyle name="ハイパーリンク" xfId="1139" builtinId="8" hidden="1"/>
    <cellStyle name="ハイパーリンク" xfId="1141" builtinId="8" hidden="1"/>
    <cellStyle name="ハイパーリンク" xfId="1143" builtinId="8" hidden="1"/>
    <cellStyle name="ハイパーリンク" xfId="1145" builtinId="8" hidden="1"/>
    <cellStyle name="ハイパーリンク" xfId="1147" builtinId="8" hidden="1"/>
    <cellStyle name="ハイパーリンク" xfId="1149" builtinId="8" hidden="1"/>
    <cellStyle name="ハイパーリンク" xfId="1151" builtinId="8" hidden="1"/>
    <cellStyle name="ハイパーリンク" xfId="1153" builtinId="8" hidden="1"/>
    <cellStyle name="ハイパーリンク" xfId="1155" builtinId="8" hidden="1"/>
    <cellStyle name="ハイパーリンク" xfId="1157" builtinId="8" hidden="1"/>
    <cellStyle name="ハイパーリンク" xfId="1159" builtinId="8" hidden="1"/>
    <cellStyle name="ハイパーリンク" xfId="1161" builtinId="8" hidden="1"/>
    <cellStyle name="ハイパーリンク" xfId="1163" builtinId="8" hidden="1"/>
    <cellStyle name="ハイパーリンク" xfId="1165" builtinId="8" hidden="1"/>
    <cellStyle name="ハイパーリンク" xfId="1167" builtinId="8" hidden="1"/>
    <cellStyle name="ハイパーリンク" xfId="1169" builtinId="8" hidden="1"/>
    <cellStyle name="ハイパーリンク" xfId="1171" builtinId="8" hidden="1"/>
    <cellStyle name="ハイパーリンク" xfId="1173" builtinId="8" hidden="1"/>
    <cellStyle name="ハイパーリンク" xfId="1175" builtinId="8" hidden="1"/>
    <cellStyle name="ハイパーリンク" xfId="1177" builtinId="8" hidden="1"/>
    <cellStyle name="ハイパーリンク" xfId="1179" builtinId="8" hidden="1"/>
    <cellStyle name="ハイパーリンク" xfId="1181" builtinId="8" hidden="1"/>
    <cellStyle name="ハイパーリンク" xfId="1183" builtinId="8" hidden="1"/>
    <cellStyle name="ハイパーリンク" xfId="1185" builtinId="8" hidden="1"/>
    <cellStyle name="ハイパーリンク" xfId="1187" builtinId="8" hidden="1"/>
    <cellStyle name="ハイパーリンク" xfId="1189" builtinId="8" hidden="1"/>
    <cellStyle name="ハイパーリンク" xfId="1191" builtinId="8" hidden="1"/>
    <cellStyle name="ハイパーリンク" xfId="1193" builtinId="8" hidden="1"/>
    <cellStyle name="ハイパーリンク" xfId="1195" builtinId="8" hidden="1"/>
    <cellStyle name="ハイパーリンク" xfId="1197" builtinId="8" hidden="1"/>
    <cellStyle name="ハイパーリンク" xfId="1199" builtinId="8" hidden="1"/>
    <cellStyle name="ハイパーリンク" xfId="1201" builtinId="8" hidden="1"/>
    <cellStyle name="ハイパーリンク" xfId="1203" builtinId="8" hidden="1"/>
    <cellStyle name="ハイパーリンク" xfId="1205" builtinId="8" hidden="1"/>
    <cellStyle name="ハイパーリンク" xfId="1207" builtinId="8" hidden="1"/>
    <cellStyle name="ハイパーリンク" xfId="1209" builtinId="8" hidden="1"/>
    <cellStyle name="ハイパーリンク" xfId="1211" builtinId="8" hidden="1"/>
    <cellStyle name="ハイパーリンク" xfId="1213" builtinId="8" hidden="1"/>
    <cellStyle name="ハイパーリンク" xfId="1215" builtinId="8" hidden="1"/>
    <cellStyle name="ハイパーリンク" xfId="1217" builtinId="8" hidden="1"/>
    <cellStyle name="ハイパーリンク" xfId="1219" builtinId="8" hidden="1"/>
    <cellStyle name="ハイパーリンク" xfId="1221" builtinId="8" hidden="1"/>
    <cellStyle name="ハイパーリンク" xfId="1223" builtinId="8" hidden="1"/>
    <cellStyle name="ハイパーリンク" xfId="1225" builtinId="8" hidden="1"/>
    <cellStyle name="ハイパーリンク" xfId="1227" builtinId="8" hidden="1"/>
    <cellStyle name="ハイパーリンク" xfId="1229" builtinId="8" hidden="1"/>
    <cellStyle name="ハイパーリンク" xfId="1231" builtinId="8" hidden="1"/>
    <cellStyle name="ハイパーリンク" xfId="1233" builtinId="8" hidden="1"/>
    <cellStyle name="ハイパーリンク" xfId="1235" builtinId="8" hidden="1"/>
    <cellStyle name="ハイパーリンク" xfId="1237" builtinId="8" hidden="1"/>
    <cellStyle name="ハイパーリンク" xfId="1239" builtinId="8" hidden="1"/>
    <cellStyle name="ハイパーリンク" xfId="1241" builtinId="8" hidden="1"/>
    <cellStyle name="ハイパーリンク" xfId="1243" builtinId="8" hidden="1"/>
    <cellStyle name="ハイパーリンク" xfId="1245" builtinId="8" hidden="1"/>
    <cellStyle name="ハイパーリンク" xfId="1247" builtinId="8" hidden="1"/>
    <cellStyle name="ハイパーリンク" xfId="1249" builtinId="8" hidden="1"/>
    <cellStyle name="ハイパーリンク" xfId="1251" builtinId="8" hidden="1"/>
    <cellStyle name="ハイパーリンク" xfId="1253" builtinId="8" hidden="1"/>
    <cellStyle name="ハイパーリンク" xfId="1255" builtinId="8" hidden="1"/>
    <cellStyle name="ハイパーリンク" xfId="1257" builtinId="8" hidden="1"/>
    <cellStyle name="ハイパーリンク" xfId="1259" builtinId="8" hidden="1"/>
    <cellStyle name="ハイパーリンク" xfId="1261" builtinId="8" hidden="1"/>
    <cellStyle name="ハイパーリンク" xfId="1263" builtinId="8" hidden="1"/>
    <cellStyle name="ハイパーリンク" xfId="1265" builtinId="8" hidden="1"/>
    <cellStyle name="ハイパーリンク" xfId="1267" builtinId="8" hidden="1"/>
    <cellStyle name="ハイパーリンク" xfId="1269" builtinId="8" hidden="1"/>
    <cellStyle name="ハイパーリンク" xfId="1271" builtinId="8" hidden="1"/>
    <cellStyle name="ハイパーリンク" xfId="1273" builtinId="8" hidden="1"/>
    <cellStyle name="ハイパーリンク" xfId="1275" builtinId="8" hidden="1"/>
    <cellStyle name="ハイパーリンク" xfId="1277" builtinId="8" hidden="1"/>
    <cellStyle name="ハイパーリンク" xfId="1279" builtinId="8" hidden="1"/>
    <cellStyle name="ハイパーリンク" xfId="1281" builtinId="8" hidden="1"/>
    <cellStyle name="ハイパーリンク" xfId="1283" builtinId="8" hidden="1"/>
    <cellStyle name="ハイパーリンク" xfId="1285" builtinId="8" hidden="1"/>
    <cellStyle name="ハイパーリンク" xfId="1287" builtinId="8" hidden="1"/>
    <cellStyle name="ハイパーリンク" xfId="1289" builtinId="8" hidden="1"/>
    <cellStyle name="ハイパーリンク" xfId="1291" builtinId="8" hidden="1"/>
    <cellStyle name="ハイパーリンク" xfId="1293" builtinId="8" hidden="1"/>
    <cellStyle name="ハイパーリンク" xfId="1295" builtinId="8" hidden="1"/>
    <cellStyle name="ハイパーリンク" xfId="1297" builtinId="8" hidden="1"/>
    <cellStyle name="ハイパーリンク" xfId="1299" builtinId="8" hidden="1"/>
    <cellStyle name="ハイパーリンク" xfId="1301" builtinId="8" hidden="1"/>
    <cellStyle name="ハイパーリンク" xfId="1303" builtinId="8" hidden="1"/>
    <cellStyle name="ハイパーリンク" xfId="1305" builtinId="8" hidden="1"/>
    <cellStyle name="ハイパーリンク" xfId="1307" builtinId="8" hidden="1"/>
    <cellStyle name="ハイパーリンク" xfId="1309" builtinId="8" hidden="1"/>
    <cellStyle name="ハイパーリンク" xfId="1311" builtinId="8" hidden="1"/>
    <cellStyle name="ハイパーリンク" xfId="1313" builtinId="8" hidden="1"/>
    <cellStyle name="ハイパーリンク" xfId="1315" builtinId="8" hidden="1"/>
    <cellStyle name="ハイパーリンク" xfId="1317" builtinId="8" hidden="1"/>
    <cellStyle name="ハイパーリンク" xfId="1319" builtinId="8" hidden="1"/>
    <cellStyle name="ハイパーリンク" xfId="1321" builtinId="8" hidden="1"/>
    <cellStyle name="ハイパーリンク" xfId="1323" builtinId="8" hidden="1"/>
    <cellStyle name="ハイパーリンク" xfId="1325" builtinId="8" hidden="1"/>
    <cellStyle name="ハイパーリンク" xfId="1327" builtinId="8" hidden="1"/>
    <cellStyle name="ハイパーリンク" xfId="1329" builtinId="8" hidden="1"/>
    <cellStyle name="ハイパーリンク" xfId="1331" builtinId="8" hidden="1"/>
    <cellStyle name="ハイパーリンク" xfId="1333" builtinId="8" hidden="1"/>
    <cellStyle name="ハイパーリンク" xfId="1335" builtinId="8" hidden="1"/>
    <cellStyle name="ハイパーリンク" xfId="1337" builtinId="8" hidden="1"/>
    <cellStyle name="ハイパーリンク" xfId="1339" builtinId="8" hidden="1"/>
    <cellStyle name="ハイパーリンク" xfId="1341" builtinId="8" hidden="1"/>
    <cellStyle name="ハイパーリンク" xfId="1343" builtinId="8" hidden="1"/>
    <cellStyle name="ハイパーリンク" xfId="1345" builtinId="8" hidden="1"/>
    <cellStyle name="ハイパーリンク" xfId="1347" builtinId="8" hidden="1"/>
    <cellStyle name="ハイパーリンク" xfId="1349" builtinId="8" hidden="1"/>
    <cellStyle name="ハイパーリンク" xfId="1351" builtinId="8" hidden="1"/>
    <cellStyle name="ハイパーリンク" xfId="1353" builtinId="8" hidden="1"/>
    <cellStyle name="ハイパーリンク" xfId="1355" builtinId="8" hidden="1"/>
    <cellStyle name="ハイパーリンク" xfId="1357" builtinId="8" hidden="1"/>
    <cellStyle name="ハイパーリンク" xfId="1359" builtinId="8" hidden="1"/>
    <cellStyle name="ハイパーリンク" xfId="1361" builtinId="8" hidden="1"/>
    <cellStyle name="ハイパーリンク" xfId="1363" builtinId="8" hidden="1"/>
    <cellStyle name="ハイパーリンク" xfId="1365" builtinId="8" hidden="1"/>
    <cellStyle name="ハイパーリンク" xfId="1367" builtinId="8" hidden="1"/>
    <cellStyle name="ハイパーリンク" xfId="1369" builtinId="8" hidden="1"/>
    <cellStyle name="ハイパーリンク" xfId="1371" builtinId="8" hidden="1"/>
    <cellStyle name="ハイパーリンク" xfId="1373" builtinId="8" hidden="1"/>
    <cellStyle name="ハイパーリンク" xfId="1375" builtinId="8" hidden="1"/>
    <cellStyle name="ハイパーリンク" xfId="1377" builtinId="8" hidden="1"/>
    <cellStyle name="ハイパーリンク" xfId="1379" builtinId="8" hidden="1"/>
    <cellStyle name="ハイパーリンク" xfId="1381" builtinId="8" hidden="1"/>
    <cellStyle name="ハイパーリンク" xfId="1383" builtinId="8" hidden="1"/>
    <cellStyle name="ハイパーリンク" xfId="1385" builtinId="8" hidden="1"/>
    <cellStyle name="ハイパーリンク" xfId="1387" builtinId="8" hidden="1"/>
    <cellStyle name="ハイパーリンク" xfId="1389" builtinId="8" hidden="1"/>
    <cellStyle name="ハイパーリンク" xfId="1391" builtinId="8" hidden="1"/>
    <cellStyle name="ハイパーリンク" xfId="1393" builtinId="8" hidden="1"/>
    <cellStyle name="ハイパーリンク" xfId="1395" builtinId="8" hidden="1"/>
    <cellStyle name="ハイパーリンク" xfId="1397" builtinId="8" hidden="1"/>
    <cellStyle name="ハイパーリンク" xfId="1399" builtinId="8" hidden="1"/>
    <cellStyle name="ハイパーリンク" xfId="1401" builtinId="8" hidden="1"/>
    <cellStyle name="ハイパーリンク" xfId="1403" builtinId="8" hidden="1"/>
    <cellStyle name="ハイパーリンク" xfId="1405" builtinId="8" hidden="1"/>
    <cellStyle name="ハイパーリンク" xfId="1407" builtinId="8" hidden="1"/>
    <cellStyle name="ハイパーリンク" xfId="1409" builtinId="8" hidden="1"/>
    <cellStyle name="ハイパーリンク" xfId="1411" builtinId="8" hidden="1"/>
    <cellStyle name="ハイパーリンク" xfId="1413" builtinId="8" hidden="1"/>
    <cellStyle name="ハイパーリンク" xfId="1415" builtinId="8" hidden="1"/>
    <cellStyle name="ハイパーリンク" xfId="1417" builtinId="8" hidden="1"/>
    <cellStyle name="ハイパーリンク" xfId="1419" builtinId="8" hidden="1"/>
    <cellStyle name="ハイパーリンク" xfId="1421" builtinId="8" hidden="1"/>
    <cellStyle name="ハイパーリンク" xfId="1423" builtinId="8" hidden="1"/>
    <cellStyle name="ハイパーリンク" xfId="1425" builtinId="8" hidden="1"/>
    <cellStyle name="ハイパーリンク" xfId="1427" builtinId="8" hidden="1"/>
    <cellStyle name="ハイパーリンク" xfId="1429" builtinId="8" hidden="1"/>
    <cellStyle name="ハイパーリンク" xfId="1431" builtinId="8" hidden="1"/>
    <cellStyle name="ハイパーリンク" xfId="1433" builtinId="8" hidden="1"/>
    <cellStyle name="ハイパーリンク" xfId="1435" builtinId="8" hidden="1"/>
    <cellStyle name="ハイパーリンク" xfId="1437" builtinId="8" hidden="1"/>
    <cellStyle name="ハイパーリンク" xfId="1439" builtinId="8" hidden="1"/>
    <cellStyle name="ハイパーリンク" xfId="1441" builtinId="8" hidden="1"/>
    <cellStyle name="ハイパーリンク" xfId="1443" builtinId="8" hidden="1"/>
    <cellStyle name="ハイパーリンク" xfId="1445" builtinId="8" hidden="1"/>
    <cellStyle name="ハイパーリンク" xfId="1447" builtinId="8" hidden="1"/>
    <cellStyle name="ハイパーリンク" xfId="1449" builtinId="8" hidden="1"/>
    <cellStyle name="ハイパーリンク" xfId="1451" builtinId="8" hidden="1"/>
    <cellStyle name="ハイパーリンク" xfId="1453" builtinId="8" hidden="1"/>
    <cellStyle name="ハイパーリンク" xfId="1455" builtinId="8" hidden="1"/>
    <cellStyle name="ハイパーリンク" xfId="1457" builtinId="8" hidden="1"/>
    <cellStyle name="ハイパーリンク" xfId="1459" builtinId="8" hidden="1"/>
    <cellStyle name="ハイパーリンク" xfId="1461" builtinId="8" hidden="1"/>
    <cellStyle name="ハイパーリンク" xfId="1463" builtinId="8" hidden="1"/>
    <cellStyle name="ハイパーリンク" xfId="1465" builtinId="8" hidden="1"/>
    <cellStyle name="ハイパーリンク" xfId="1467" builtinId="8" hidden="1"/>
    <cellStyle name="ハイパーリンク" xfId="1469" builtinId="8" hidden="1"/>
    <cellStyle name="ハイパーリンク" xfId="1471" builtinId="8" hidden="1"/>
    <cellStyle name="ハイパーリンク" xfId="1473" builtinId="8" hidden="1"/>
    <cellStyle name="ハイパーリンク" xfId="1475" builtinId="8" hidden="1"/>
    <cellStyle name="ハイパーリンク" xfId="1477" builtinId="8" hidden="1"/>
    <cellStyle name="ハイパーリンク" xfId="1479" builtinId="8" hidden="1"/>
    <cellStyle name="ハイパーリンク" xfId="1481" builtinId="8" hidden="1"/>
    <cellStyle name="ハイパーリンク" xfId="1483" builtinId="8" hidden="1"/>
    <cellStyle name="ハイパーリンク" xfId="1485" builtinId="8" hidden="1"/>
    <cellStyle name="ハイパーリンク" xfId="1487" builtinId="8" hidden="1"/>
    <cellStyle name="ハイパーリンク" xfId="1489" builtinId="8" hidden="1"/>
    <cellStyle name="ハイパーリンク" xfId="1491" builtinId="8" hidden="1"/>
    <cellStyle name="ハイパーリンク" xfId="1493" builtinId="8" hidden="1"/>
    <cellStyle name="ハイパーリンク" xfId="1495" builtinId="8" hidden="1"/>
    <cellStyle name="ハイパーリンク" xfId="1497" builtinId="8" hidden="1"/>
    <cellStyle name="ハイパーリンク" xfId="1499" builtinId="8" hidden="1"/>
    <cellStyle name="ハイパーリンク" xfId="1501" builtinId="8" hidden="1"/>
    <cellStyle name="ハイパーリンク" xfId="1503" builtinId="8" hidden="1"/>
    <cellStyle name="ハイパーリンク" xfId="1505" builtinId="8" hidden="1"/>
    <cellStyle name="ハイパーリンク" xfId="1507" builtinId="8" hidden="1"/>
    <cellStyle name="ハイパーリンク" xfId="1509" builtinId="8" hidden="1"/>
    <cellStyle name="ハイパーリンク" xfId="1511" builtinId="8" hidden="1"/>
    <cellStyle name="ハイパーリンク" xfId="1513" builtinId="8" hidden="1"/>
    <cellStyle name="ハイパーリンク" xfId="1515" builtinId="8" hidden="1"/>
    <cellStyle name="ハイパーリンク" xfId="1517" builtinId="8" hidden="1"/>
    <cellStyle name="ハイパーリンク" xfId="1519" builtinId="8" hidden="1"/>
    <cellStyle name="ハイパーリンク" xfId="1521" builtinId="8" hidden="1"/>
    <cellStyle name="ハイパーリンク" xfId="1523" builtinId="8" hidden="1"/>
    <cellStyle name="ハイパーリンク" xfId="1525" builtinId="8" hidden="1"/>
    <cellStyle name="ハイパーリンク" xfId="1527" builtinId="8" hidden="1"/>
    <cellStyle name="ハイパーリンク" xfId="1529" builtinId="8" hidden="1"/>
    <cellStyle name="ハイパーリンク" xfId="1531" builtinId="8" hidden="1"/>
    <cellStyle name="ハイパーリンク" xfId="1533" builtinId="8" hidden="1"/>
    <cellStyle name="ハイパーリンク" xfId="1535" builtinId="8" hidden="1"/>
    <cellStyle name="ハイパーリンク" xfId="1537" builtinId="8" hidden="1"/>
    <cellStyle name="ハイパーリンク" xfId="1539" builtinId="8" hidden="1"/>
    <cellStyle name="ハイパーリンク" xfId="1541" builtinId="8" hidden="1"/>
    <cellStyle name="ハイパーリンク" xfId="1543" builtinId="8" hidden="1"/>
    <cellStyle name="ハイパーリンク" xfId="1545" builtinId="8" hidden="1"/>
    <cellStyle name="ハイパーリンク" xfId="1547" builtinId="8" hidden="1"/>
    <cellStyle name="ハイパーリンク" xfId="1549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  <cellStyle name="表示済みのハイパーリンク" xfId="672" builtinId="9" hidden="1"/>
    <cellStyle name="表示済みのハイパーリンク" xfId="674" builtinId="9" hidden="1"/>
    <cellStyle name="表示済みのハイパーリンク" xfId="676" builtinId="9" hidden="1"/>
    <cellStyle name="表示済みのハイパーリンク" xfId="678" builtinId="9" hidden="1"/>
    <cellStyle name="表示済みのハイパーリンク" xfId="680" builtinId="9" hidden="1"/>
    <cellStyle name="表示済みのハイパーリンク" xfId="682" builtinId="9" hidden="1"/>
    <cellStyle name="表示済みのハイパーリンク" xfId="684" builtinId="9" hidden="1"/>
    <cellStyle name="表示済みのハイパーリンク" xfId="686" builtinId="9" hidden="1"/>
    <cellStyle name="表示済みのハイパーリンク" xfId="688" builtinId="9" hidden="1"/>
    <cellStyle name="表示済みのハイパーリンク" xfId="690" builtinId="9" hidden="1"/>
    <cellStyle name="表示済みのハイパーリンク" xfId="692" builtinId="9" hidden="1"/>
    <cellStyle name="表示済みのハイパーリンク" xfId="694" builtinId="9" hidden="1"/>
    <cellStyle name="表示済みのハイパーリンク" xfId="696" builtinId="9" hidden="1"/>
    <cellStyle name="表示済みのハイパーリンク" xfId="698" builtinId="9" hidden="1"/>
    <cellStyle name="表示済みのハイパーリンク" xfId="700" builtinId="9" hidden="1"/>
    <cellStyle name="表示済みのハイパーリンク" xfId="702" builtinId="9" hidden="1"/>
    <cellStyle name="表示済みのハイパーリンク" xfId="704" builtinId="9" hidden="1"/>
    <cellStyle name="表示済みのハイパーリンク" xfId="706" builtinId="9" hidden="1"/>
    <cellStyle name="表示済みのハイパーリンク" xfId="708" builtinId="9" hidden="1"/>
    <cellStyle name="表示済みのハイパーリンク" xfId="710" builtinId="9" hidden="1"/>
    <cellStyle name="表示済みのハイパーリンク" xfId="712" builtinId="9" hidden="1"/>
    <cellStyle name="表示済みのハイパーリンク" xfId="714" builtinId="9" hidden="1"/>
    <cellStyle name="表示済みのハイパーリンク" xfId="716" builtinId="9" hidden="1"/>
    <cellStyle name="表示済みのハイパーリンク" xfId="718" builtinId="9" hidden="1"/>
    <cellStyle name="表示済みのハイパーリンク" xfId="720" builtinId="9" hidden="1"/>
    <cellStyle name="表示済みのハイパーリンク" xfId="722" builtinId="9" hidden="1"/>
    <cellStyle name="表示済みのハイパーリンク" xfId="724" builtinId="9" hidden="1"/>
    <cellStyle name="表示済みのハイパーリンク" xfId="726" builtinId="9" hidden="1"/>
    <cellStyle name="表示済みのハイパーリンク" xfId="728" builtinId="9" hidden="1"/>
    <cellStyle name="表示済みのハイパーリンク" xfId="730" builtinId="9" hidden="1"/>
    <cellStyle name="表示済みのハイパーリンク" xfId="732" builtinId="9" hidden="1"/>
    <cellStyle name="表示済みのハイパーリンク" xfId="734" builtinId="9" hidden="1"/>
    <cellStyle name="表示済みのハイパーリンク" xfId="736" builtinId="9" hidden="1"/>
    <cellStyle name="表示済みのハイパーリンク" xfId="738" builtinId="9" hidden="1"/>
    <cellStyle name="表示済みのハイパーリンク" xfId="740" builtinId="9" hidden="1"/>
    <cellStyle name="表示済みのハイパーリンク" xfId="742" builtinId="9" hidden="1"/>
    <cellStyle name="表示済みのハイパーリンク" xfId="744" builtinId="9" hidden="1"/>
    <cellStyle name="表示済みのハイパーリンク" xfId="746" builtinId="9" hidden="1"/>
    <cellStyle name="表示済みのハイパーリンク" xfId="748" builtinId="9" hidden="1"/>
    <cellStyle name="表示済みのハイパーリンク" xfId="750" builtinId="9" hidden="1"/>
    <cellStyle name="表示済みのハイパーリンク" xfId="752" builtinId="9" hidden="1"/>
    <cellStyle name="表示済みのハイパーリンク" xfId="754" builtinId="9" hidden="1"/>
    <cellStyle name="表示済みのハイパーリンク" xfId="756" builtinId="9" hidden="1"/>
    <cellStyle name="表示済みのハイパーリンク" xfId="758" builtinId="9" hidden="1"/>
    <cellStyle name="表示済みのハイパーリンク" xfId="760" builtinId="9" hidden="1"/>
    <cellStyle name="表示済みのハイパーリンク" xfId="762" builtinId="9" hidden="1"/>
    <cellStyle name="表示済みのハイパーリンク" xfId="764" builtinId="9" hidden="1"/>
    <cellStyle name="表示済みのハイパーリンク" xfId="766" builtinId="9" hidden="1"/>
    <cellStyle name="表示済みのハイパーリンク" xfId="768" builtinId="9" hidden="1"/>
    <cellStyle name="表示済みのハイパーリンク" xfId="770" builtinId="9" hidden="1"/>
    <cellStyle name="表示済みのハイパーリンク" xfId="772" builtinId="9" hidden="1"/>
    <cellStyle name="表示済みのハイパーリンク" xfId="774" builtinId="9" hidden="1"/>
    <cellStyle name="表示済みのハイパーリンク" xfId="776" builtinId="9" hidden="1"/>
    <cellStyle name="表示済みのハイパーリンク" xfId="778" builtinId="9" hidden="1"/>
    <cellStyle name="表示済みのハイパーリンク" xfId="780" builtinId="9" hidden="1"/>
    <cellStyle name="表示済みのハイパーリンク" xfId="782" builtinId="9" hidden="1"/>
    <cellStyle name="表示済みのハイパーリンク" xfId="784" builtinId="9" hidden="1"/>
    <cellStyle name="表示済みのハイパーリンク" xfId="786" builtinId="9" hidden="1"/>
    <cellStyle name="表示済みのハイパーリンク" xfId="788" builtinId="9" hidden="1"/>
    <cellStyle name="表示済みのハイパーリンク" xfId="790" builtinId="9" hidden="1"/>
    <cellStyle name="表示済みのハイパーリンク" xfId="792" builtinId="9" hidden="1"/>
    <cellStyle name="表示済みのハイパーリンク" xfId="794" builtinId="9" hidden="1"/>
    <cellStyle name="表示済みのハイパーリンク" xfId="796" builtinId="9" hidden="1"/>
    <cellStyle name="表示済みのハイパーリンク" xfId="798" builtinId="9" hidden="1"/>
    <cellStyle name="表示済みのハイパーリンク" xfId="800" builtinId="9" hidden="1"/>
    <cellStyle name="表示済みのハイパーリンク" xfId="802" builtinId="9" hidden="1"/>
    <cellStyle name="表示済みのハイパーリンク" xfId="804" builtinId="9" hidden="1"/>
    <cellStyle name="表示済みのハイパーリンク" xfId="806" builtinId="9" hidden="1"/>
    <cellStyle name="表示済みのハイパーリンク" xfId="808" builtinId="9" hidden="1"/>
    <cellStyle name="表示済みのハイパーリンク" xfId="810" builtinId="9" hidden="1"/>
    <cellStyle name="表示済みのハイパーリンク" xfId="812" builtinId="9" hidden="1"/>
    <cellStyle name="表示済みのハイパーリンク" xfId="814" builtinId="9" hidden="1"/>
    <cellStyle name="表示済みのハイパーリンク" xfId="816" builtinId="9" hidden="1"/>
    <cellStyle name="表示済みのハイパーリンク" xfId="818" builtinId="9" hidden="1"/>
    <cellStyle name="表示済みのハイパーリンク" xfId="820" builtinId="9" hidden="1"/>
    <cellStyle name="表示済みのハイパーリンク" xfId="822" builtinId="9" hidden="1"/>
    <cellStyle name="表示済みのハイパーリンク" xfId="824" builtinId="9" hidden="1"/>
    <cellStyle name="表示済みのハイパーリンク" xfId="826" builtinId="9" hidden="1"/>
    <cellStyle name="表示済みのハイパーリンク" xfId="828" builtinId="9" hidden="1"/>
    <cellStyle name="表示済みのハイパーリンク" xfId="830" builtinId="9" hidden="1"/>
    <cellStyle name="表示済みのハイパーリンク" xfId="832" builtinId="9" hidden="1"/>
    <cellStyle name="表示済みのハイパーリンク" xfId="834" builtinId="9" hidden="1"/>
    <cellStyle name="表示済みのハイパーリンク" xfId="836" builtinId="9" hidden="1"/>
    <cellStyle name="表示済みのハイパーリンク" xfId="838" builtinId="9" hidden="1"/>
    <cellStyle name="表示済みのハイパーリンク" xfId="840" builtinId="9" hidden="1"/>
    <cellStyle name="表示済みのハイパーリンク" xfId="842" builtinId="9" hidden="1"/>
    <cellStyle name="表示済みのハイパーリンク" xfId="844" builtinId="9" hidden="1"/>
    <cellStyle name="表示済みのハイパーリンク" xfId="846" builtinId="9" hidden="1"/>
    <cellStyle name="表示済みのハイパーリンク" xfId="848" builtinId="9" hidden="1"/>
    <cellStyle name="表示済みのハイパーリンク" xfId="850" builtinId="9" hidden="1"/>
    <cellStyle name="表示済みのハイパーリンク" xfId="852" builtinId="9" hidden="1"/>
    <cellStyle name="表示済みのハイパーリンク" xfId="854" builtinId="9" hidden="1"/>
    <cellStyle name="表示済みのハイパーリンク" xfId="856" builtinId="9" hidden="1"/>
    <cellStyle name="表示済みのハイパーリンク" xfId="858" builtinId="9" hidden="1"/>
    <cellStyle name="表示済みのハイパーリンク" xfId="860" builtinId="9" hidden="1"/>
    <cellStyle name="表示済みのハイパーリンク" xfId="862" builtinId="9" hidden="1"/>
    <cellStyle name="表示済みのハイパーリンク" xfId="864" builtinId="9" hidden="1"/>
    <cellStyle name="表示済みのハイパーリンク" xfId="866" builtinId="9" hidden="1"/>
    <cellStyle name="表示済みのハイパーリンク" xfId="868" builtinId="9" hidden="1"/>
    <cellStyle name="表示済みのハイパーリンク" xfId="870" builtinId="9" hidden="1"/>
    <cellStyle name="表示済みのハイパーリンク" xfId="872" builtinId="9" hidden="1"/>
    <cellStyle name="表示済みのハイパーリンク" xfId="874" builtinId="9" hidden="1"/>
    <cellStyle name="表示済みのハイパーリンク" xfId="876" builtinId="9" hidden="1"/>
    <cellStyle name="表示済みのハイパーリンク" xfId="878" builtinId="9" hidden="1"/>
    <cellStyle name="表示済みのハイパーリンク" xfId="880" builtinId="9" hidden="1"/>
    <cellStyle name="表示済みのハイパーリンク" xfId="882" builtinId="9" hidden="1"/>
    <cellStyle name="表示済みのハイパーリンク" xfId="884" builtinId="9" hidden="1"/>
    <cellStyle name="表示済みのハイパーリンク" xfId="886" builtinId="9" hidden="1"/>
    <cellStyle name="表示済みのハイパーリンク" xfId="888" builtinId="9" hidden="1"/>
    <cellStyle name="表示済みのハイパーリンク" xfId="890" builtinId="9" hidden="1"/>
    <cellStyle name="表示済みのハイパーリンク" xfId="892" builtinId="9" hidden="1"/>
    <cellStyle name="表示済みのハイパーリンク" xfId="894" builtinId="9" hidden="1"/>
    <cellStyle name="表示済みのハイパーリンク" xfId="896" builtinId="9" hidden="1"/>
    <cellStyle name="表示済みのハイパーリンク" xfId="898" builtinId="9" hidden="1"/>
    <cellStyle name="表示済みのハイパーリンク" xfId="900" builtinId="9" hidden="1"/>
    <cellStyle name="表示済みのハイパーリンク" xfId="902" builtinId="9" hidden="1"/>
    <cellStyle name="表示済みのハイパーリンク" xfId="904" builtinId="9" hidden="1"/>
    <cellStyle name="表示済みのハイパーリンク" xfId="906" builtinId="9" hidden="1"/>
    <cellStyle name="表示済みのハイパーリンク" xfId="908" builtinId="9" hidden="1"/>
    <cellStyle name="表示済みのハイパーリンク" xfId="910" builtinId="9" hidden="1"/>
    <cellStyle name="表示済みのハイパーリンク" xfId="912" builtinId="9" hidden="1"/>
    <cellStyle name="表示済みのハイパーリンク" xfId="914" builtinId="9" hidden="1"/>
    <cellStyle name="表示済みのハイパーリンク" xfId="916" builtinId="9" hidden="1"/>
    <cellStyle name="表示済みのハイパーリンク" xfId="918" builtinId="9" hidden="1"/>
    <cellStyle name="表示済みのハイパーリンク" xfId="920" builtinId="9" hidden="1"/>
    <cellStyle name="表示済みのハイパーリンク" xfId="922" builtinId="9" hidden="1"/>
    <cellStyle name="表示済みのハイパーリンク" xfId="924" builtinId="9" hidden="1"/>
    <cellStyle name="表示済みのハイパーリンク" xfId="926" builtinId="9" hidden="1"/>
    <cellStyle name="表示済みのハイパーリンク" xfId="928" builtinId="9" hidden="1"/>
    <cellStyle name="表示済みのハイパーリンク" xfId="930" builtinId="9" hidden="1"/>
    <cellStyle name="表示済みのハイパーリンク" xfId="932" builtinId="9" hidden="1"/>
    <cellStyle name="表示済みのハイパーリンク" xfId="934" builtinId="9" hidden="1"/>
    <cellStyle name="表示済みのハイパーリンク" xfId="936" builtinId="9" hidden="1"/>
    <cellStyle name="表示済みのハイパーリンク" xfId="938" builtinId="9" hidden="1"/>
    <cellStyle name="表示済みのハイパーリンク" xfId="940" builtinId="9" hidden="1"/>
    <cellStyle name="表示済みのハイパーリンク" xfId="942" builtinId="9" hidden="1"/>
    <cellStyle name="表示済みのハイパーリンク" xfId="944" builtinId="9" hidden="1"/>
    <cellStyle name="表示済みのハイパーリンク" xfId="946" builtinId="9" hidden="1"/>
    <cellStyle name="表示済みのハイパーリンク" xfId="948" builtinId="9" hidden="1"/>
    <cellStyle name="表示済みのハイパーリンク" xfId="950" builtinId="9" hidden="1"/>
    <cellStyle name="表示済みのハイパーリンク" xfId="952" builtinId="9" hidden="1"/>
    <cellStyle name="表示済みのハイパーリンク" xfId="954" builtinId="9" hidden="1"/>
    <cellStyle name="表示済みのハイパーリンク" xfId="956" builtinId="9" hidden="1"/>
    <cellStyle name="表示済みのハイパーリンク" xfId="958" builtinId="9" hidden="1"/>
    <cellStyle name="表示済みのハイパーリンク" xfId="960" builtinId="9" hidden="1"/>
    <cellStyle name="表示済みのハイパーリンク" xfId="962" builtinId="9" hidden="1"/>
    <cellStyle name="表示済みのハイパーリンク" xfId="964" builtinId="9" hidden="1"/>
    <cellStyle name="表示済みのハイパーリンク" xfId="966" builtinId="9" hidden="1"/>
    <cellStyle name="表示済みのハイパーリンク" xfId="968" builtinId="9" hidden="1"/>
    <cellStyle name="表示済みのハイパーリンク" xfId="970" builtinId="9" hidden="1"/>
    <cellStyle name="表示済みのハイパーリンク" xfId="972" builtinId="9" hidden="1"/>
    <cellStyle name="表示済みのハイパーリンク" xfId="974" builtinId="9" hidden="1"/>
    <cellStyle name="表示済みのハイパーリンク" xfId="976" builtinId="9" hidden="1"/>
    <cellStyle name="表示済みのハイパーリンク" xfId="978" builtinId="9" hidden="1"/>
    <cellStyle name="表示済みのハイパーリンク" xfId="980" builtinId="9" hidden="1"/>
    <cellStyle name="表示済みのハイパーリンク" xfId="982" builtinId="9" hidden="1"/>
    <cellStyle name="表示済みのハイパーリンク" xfId="984" builtinId="9" hidden="1"/>
    <cellStyle name="表示済みのハイパーリンク" xfId="986" builtinId="9" hidden="1"/>
    <cellStyle name="表示済みのハイパーリンク" xfId="988" builtinId="9" hidden="1"/>
    <cellStyle name="表示済みのハイパーリンク" xfId="990" builtinId="9" hidden="1"/>
    <cellStyle name="表示済みのハイパーリンク" xfId="992" builtinId="9" hidden="1"/>
    <cellStyle name="表示済みのハイパーリンク" xfId="994" builtinId="9" hidden="1"/>
    <cellStyle name="表示済みのハイパーリンク" xfId="996" builtinId="9" hidden="1"/>
    <cellStyle name="表示済みのハイパーリンク" xfId="998" builtinId="9" hidden="1"/>
    <cellStyle name="表示済みのハイパーリンク" xfId="1000" builtinId="9" hidden="1"/>
    <cellStyle name="表示済みのハイパーリンク" xfId="1002" builtinId="9" hidden="1"/>
    <cellStyle name="表示済みのハイパーリンク" xfId="1004" builtinId="9" hidden="1"/>
    <cellStyle name="表示済みのハイパーリンク" xfId="1006" builtinId="9" hidden="1"/>
    <cellStyle name="表示済みのハイパーリンク" xfId="1008" builtinId="9" hidden="1"/>
    <cellStyle name="表示済みのハイパーリンク" xfId="1010" builtinId="9" hidden="1"/>
    <cellStyle name="表示済みのハイパーリンク" xfId="1012" builtinId="9" hidden="1"/>
    <cellStyle name="表示済みのハイパーリンク" xfId="1014" builtinId="9" hidden="1"/>
    <cellStyle name="表示済みのハイパーリンク" xfId="1016" builtinId="9" hidden="1"/>
    <cellStyle name="表示済みのハイパーリンク" xfId="1018" builtinId="9" hidden="1"/>
    <cellStyle name="表示済みのハイパーリンク" xfId="1020" builtinId="9" hidden="1"/>
    <cellStyle name="表示済みのハイパーリンク" xfId="1022" builtinId="9" hidden="1"/>
    <cellStyle name="表示済みのハイパーリンク" xfId="1024" builtinId="9" hidden="1"/>
    <cellStyle name="表示済みのハイパーリンク" xfId="1026" builtinId="9" hidden="1"/>
    <cellStyle name="表示済みのハイパーリンク" xfId="1028" builtinId="9" hidden="1"/>
    <cellStyle name="表示済みのハイパーリンク" xfId="1030" builtinId="9" hidden="1"/>
    <cellStyle name="表示済みのハイパーリンク" xfId="1032" builtinId="9" hidden="1"/>
    <cellStyle name="表示済みのハイパーリンク" xfId="1034" builtinId="9" hidden="1"/>
    <cellStyle name="表示済みのハイパーリンク" xfId="1036" builtinId="9" hidden="1"/>
    <cellStyle name="表示済みのハイパーリンク" xfId="1038" builtinId="9" hidden="1"/>
    <cellStyle name="表示済みのハイパーリンク" xfId="1040" builtinId="9" hidden="1"/>
    <cellStyle name="表示済みのハイパーリンク" xfId="1042" builtinId="9" hidden="1"/>
    <cellStyle name="表示済みのハイパーリンク" xfId="1044" builtinId="9" hidden="1"/>
    <cellStyle name="表示済みのハイパーリンク" xfId="1046" builtinId="9" hidden="1"/>
    <cellStyle name="表示済みのハイパーリンク" xfId="1048" builtinId="9" hidden="1"/>
    <cellStyle name="表示済みのハイパーリンク" xfId="1050" builtinId="9" hidden="1"/>
    <cellStyle name="表示済みのハイパーリンク" xfId="1052" builtinId="9" hidden="1"/>
    <cellStyle name="表示済みのハイパーリンク" xfId="1054" builtinId="9" hidden="1"/>
    <cellStyle name="表示済みのハイパーリンク" xfId="1056" builtinId="9" hidden="1"/>
    <cellStyle name="表示済みのハイパーリンク" xfId="1058" builtinId="9" hidden="1"/>
    <cellStyle name="表示済みのハイパーリンク" xfId="1060" builtinId="9" hidden="1"/>
    <cellStyle name="表示済みのハイパーリンク" xfId="1062" builtinId="9" hidden="1"/>
    <cellStyle name="表示済みのハイパーリンク" xfId="1064" builtinId="9" hidden="1"/>
    <cellStyle name="表示済みのハイパーリンク" xfId="1066" builtinId="9" hidden="1"/>
    <cellStyle name="表示済みのハイパーリンク" xfId="1068" builtinId="9" hidden="1"/>
    <cellStyle name="表示済みのハイパーリンク" xfId="1070" builtinId="9" hidden="1"/>
    <cellStyle name="表示済みのハイパーリンク" xfId="1072" builtinId="9" hidden="1"/>
    <cellStyle name="表示済みのハイパーリンク" xfId="1074" builtinId="9" hidden="1"/>
    <cellStyle name="表示済みのハイパーリンク" xfId="1076" builtinId="9" hidden="1"/>
    <cellStyle name="表示済みのハイパーリンク" xfId="1078" builtinId="9" hidden="1"/>
    <cellStyle name="表示済みのハイパーリンク" xfId="1080" builtinId="9" hidden="1"/>
    <cellStyle name="表示済みのハイパーリンク" xfId="1082" builtinId="9" hidden="1"/>
    <cellStyle name="表示済みのハイパーリンク" xfId="1084" builtinId="9" hidden="1"/>
    <cellStyle name="表示済みのハイパーリンク" xfId="1086" builtinId="9" hidden="1"/>
    <cellStyle name="表示済みのハイパーリンク" xfId="1088" builtinId="9" hidden="1"/>
    <cellStyle name="表示済みのハイパーリンク" xfId="1090" builtinId="9" hidden="1"/>
    <cellStyle name="表示済みのハイパーリンク" xfId="1092" builtinId="9" hidden="1"/>
    <cellStyle name="表示済みのハイパーリンク" xfId="1094" builtinId="9" hidden="1"/>
    <cellStyle name="表示済みのハイパーリンク" xfId="1096" builtinId="9" hidden="1"/>
    <cellStyle name="表示済みのハイパーリンク" xfId="1098" builtinId="9" hidden="1"/>
    <cellStyle name="表示済みのハイパーリンク" xfId="1100" builtinId="9" hidden="1"/>
    <cellStyle name="表示済みのハイパーリンク" xfId="1102" builtinId="9" hidden="1"/>
    <cellStyle name="表示済みのハイパーリンク" xfId="1104" builtinId="9" hidden="1"/>
    <cellStyle name="表示済みのハイパーリンク" xfId="1106" builtinId="9" hidden="1"/>
    <cellStyle name="表示済みのハイパーリンク" xfId="1108" builtinId="9" hidden="1"/>
    <cellStyle name="表示済みのハイパーリンク" xfId="1110" builtinId="9" hidden="1"/>
    <cellStyle name="表示済みのハイパーリンク" xfId="1112" builtinId="9" hidden="1"/>
    <cellStyle name="表示済みのハイパーリンク" xfId="1114" builtinId="9" hidden="1"/>
    <cellStyle name="表示済みのハイパーリンク" xfId="1116" builtinId="9" hidden="1"/>
    <cellStyle name="表示済みのハイパーリンク" xfId="1118" builtinId="9" hidden="1"/>
    <cellStyle name="表示済みのハイパーリンク" xfId="1120" builtinId="9" hidden="1"/>
    <cellStyle name="表示済みのハイパーリンク" xfId="1122" builtinId="9" hidden="1"/>
    <cellStyle name="表示済みのハイパーリンク" xfId="1124" builtinId="9" hidden="1"/>
    <cellStyle name="表示済みのハイパーリンク" xfId="1126" builtinId="9" hidden="1"/>
    <cellStyle name="表示済みのハイパーリンク" xfId="1128" builtinId="9" hidden="1"/>
    <cellStyle name="表示済みのハイパーリンク" xfId="1130" builtinId="9" hidden="1"/>
    <cellStyle name="表示済みのハイパーリンク" xfId="1132" builtinId="9" hidden="1"/>
    <cellStyle name="表示済みのハイパーリンク" xfId="1134" builtinId="9" hidden="1"/>
    <cellStyle name="表示済みのハイパーリンク" xfId="1136" builtinId="9" hidden="1"/>
    <cellStyle name="表示済みのハイパーリンク" xfId="1138" builtinId="9" hidden="1"/>
    <cellStyle name="表示済みのハイパーリンク" xfId="1140" builtinId="9" hidden="1"/>
    <cellStyle name="表示済みのハイパーリンク" xfId="1142" builtinId="9" hidden="1"/>
    <cellStyle name="表示済みのハイパーリンク" xfId="1144" builtinId="9" hidden="1"/>
    <cellStyle name="表示済みのハイパーリンク" xfId="1146" builtinId="9" hidden="1"/>
    <cellStyle name="表示済みのハイパーリンク" xfId="1148" builtinId="9" hidden="1"/>
    <cellStyle name="表示済みのハイパーリンク" xfId="1150" builtinId="9" hidden="1"/>
    <cellStyle name="表示済みのハイパーリンク" xfId="1152" builtinId="9" hidden="1"/>
    <cellStyle name="表示済みのハイパーリンク" xfId="1154" builtinId="9" hidden="1"/>
    <cellStyle name="表示済みのハイパーリンク" xfId="1156" builtinId="9" hidden="1"/>
    <cellStyle name="表示済みのハイパーリンク" xfId="1158" builtinId="9" hidden="1"/>
    <cellStyle name="表示済みのハイパーリンク" xfId="1160" builtinId="9" hidden="1"/>
    <cellStyle name="表示済みのハイパーリンク" xfId="1162" builtinId="9" hidden="1"/>
    <cellStyle name="表示済みのハイパーリンク" xfId="1164" builtinId="9" hidden="1"/>
    <cellStyle name="表示済みのハイパーリンク" xfId="1166" builtinId="9" hidden="1"/>
    <cellStyle name="表示済みのハイパーリンク" xfId="1168" builtinId="9" hidden="1"/>
    <cellStyle name="表示済みのハイパーリンク" xfId="1170" builtinId="9" hidden="1"/>
    <cellStyle name="表示済みのハイパーリンク" xfId="1172" builtinId="9" hidden="1"/>
    <cellStyle name="表示済みのハイパーリンク" xfId="1174" builtinId="9" hidden="1"/>
    <cellStyle name="表示済みのハイパーリンク" xfId="1176" builtinId="9" hidden="1"/>
    <cellStyle name="表示済みのハイパーリンク" xfId="1178" builtinId="9" hidden="1"/>
    <cellStyle name="表示済みのハイパーリンク" xfId="1180" builtinId="9" hidden="1"/>
    <cellStyle name="表示済みのハイパーリンク" xfId="1182" builtinId="9" hidden="1"/>
    <cellStyle name="表示済みのハイパーリンク" xfId="1184" builtinId="9" hidden="1"/>
    <cellStyle name="表示済みのハイパーリンク" xfId="1186" builtinId="9" hidden="1"/>
    <cellStyle name="表示済みのハイパーリンク" xfId="1188" builtinId="9" hidden="1"/>
    <cellStyle name="表示済みのハイパーリンク" xfId="1190" builtinId="9" hidden="1"/>
    <cellStyle name="表示済みのハイパーリンク" xfId="1192" builtinId="9" hidden="1"/>
    <cellStyle name="表示済みのハイパーリンク" xfId="1194" builtinId="9" hidden="1"/>
    <cellStyle name="表示済みのハイパーリンク" xfId="1196" builtinId="9" hidden="1"/>
    <cellStyle name="表示済みのハイパーリンク" xfId="1198" builtinId="9" hidden="1"/>
    <cellStyle name="表示済みのハイパーリンク" xfId="1200" builtinId="9" hidden="1"/>
    <cellStyle name="表示済みのハイパーリンク" xfId="1202" builtinId="9" hidden="1"/>
    <cellStyle name="表示済みのハイパーリンク" xfId="1204" builtinId="9" hidden="1"/>
    <cellStyle name="表示済みのハイパーリンク" xfId="1206" builtinId="9" hidden="1"/>
    <cellStyle name="表示済みのハイパーリンク" xfId="1208" builtinId="9" hidden="1"/>
    <cellStyle name="表示済みのハイパーリンク" xfId="1210" builtinId="9" hidden="1"/>
    <cellStyle name="表示済みのハイパーリンク" xfId="1212" builtinId="9" hidden="1"/>
    <cellStyle name="表示済みのハイパーリンク" xfId="1214" builtinId="9" hidden="1"/>
    <cellStyle name="表示済みのハイパーリンク" xfId="1216" builtinId="9" hidden="1"/>
    <cellStyle name="表示済みのハイパーリンク" xfId="1218" builtinId="9" hidden="1"/>
    <cellStyle name="表示済みのハイパーリンク" xfId="1220" builtinId="9" hidden="1"/>
    <cellStyle name="表示済みのハイパーリンク" xfId="1222" builtinId="9" hidden="1"/>
    <cellStyle name="表示済みのハイパーリンク" xfId="1224" builtinId="9" hidden="1"/>
    <cellStyle name="表示済みのハイパーリンク" xfId="1226" builtinId="9" hidden="1"/>
    <cellStyle name="表示済みのハイパーリンク" xfId="1228" builtinId="9" hidden="1"/>
    <cellStyle name="表示済みのハイパーリンク" xfId="1230" builtinId="9" hidden="1"/>
    <cellStyle name="表示済みのハイパーリンク" xfId="1232" builtinId="9" hidden="1"/>
    <cellStyle name="表示済みのハイパーリンク" xfId="1234" builtinId="9" hidden="1"/>
    <cellStyle name="表示済みのハイパーリンク" xfId="1236" builtinId="9" hidden="1"/>
    <cellStyle name="表示済みのハイパーリンク" xfId="1238" builtinId="9" hidden="1"/>
    <cellStyle name="表示済みのハイパーリンク" xfId="1240" builtinId="9" hidden="1"/>
    <cellStyle name="表示済みのハイパーリンク" xfId="1242" builtinId="9" hidden="1"/>
    <cellStyle name="表示済みのハイパーリンク" xfId="1244" builtinId="9" hidden="1"/>
    <cellStyle name="表示済みのハイパーリンク" xfId="1246" builtinId="9" hidden="1"/>
    <cellStyle name="表示済みのハイパーリンク" xfId="1248" builtinId="9" hidden="1"/>
    <cellStyle name="表示済みのハイパーリンク" xfId="1250" builtinId="9" hidden="1"/>
    <cellStyle name="表示済みのハイパーリンク" xfId="1252" builtinId="9" hidden="1"/>
    <cellStyle name="表示済みのハイパーリンク" xfId="1254" builtinId="9" hidden="1"/>
    <cellStyle name="表示済みのハイパーリンク" xfId="1256" builtinId="9" hidden="1"/>
    <cellStyle name="表示済みのハイパーリンク" xfId="1258" builtinId="9" hidden="1"/>
    <cellStyle name="表示済みのハイパーリンク" xfId="1260" builtinId="9" hidden="1"/>
    <cellStyle name="表示済みのハイパーリンク" xfId="1262" builtinId="9" hidden="1"/>
    <cellStyle name="表示済みのハイパーリンク" xfId="1264" builtinId="9" hidden="1"/>
    <cellStyle name="表示済みのハイパーリンク" xfId="1266" builtinId="9" hidden="1"/>
    <cellStyle name="表示済みのハイパーリンク" xfId="1268" builtinId="9" hidden="1"/>
    <cellStyle name="表示済みのハイパーリンク" xfId="1270" builtinId="9" hidden="1"/>
    <cellStyle name="表示済みのハイパーリンク" xfId="1272" builtinId="9" hidden="1"/>
    <cellStyle name="表示済みのハイパーリンク" xfId="1274" builtinId="9" hidden="1"/>
    <cellStyle name="表示済みのハイパーリンク" xfId="1276" builtinId="9" hidden="1"/>
    <cellStyle name="表示済みのハイパーリンク" xfId="1278" builtinId="9" hidden="1"/>
    <cellStyle name="表示済みのハイパーリンク" xfId="1280" builtinId="9" hidden="1"/>
    <cellStyle name="表示済みのハイパーリンク" xfId="1282" builtinId="9" hidden="1"/>
    <cellStyle name="表示済みのハイパーリンク" xfId="1284" builtinId="9" hidden="1"/>
    <cellStyle name="表示済みのハイパーリンク" xfId="1286" builtinId="9" hidden="1"/>
    <cellStyle name="表示済みのハイパーリンク" xfId="1288" builtinId="9" hidden="1"/>
    <cellStyle name="表示済みのハイパーリンク" xfId="1290" builtinId="9" hidden="1"/>
    <cellStyle name="表示済みのハイパーリンク" xfId="1292" builtinId="9" hidden="1"/>
    <cellStyle name="表示済みのハイパーリンク" xfId="1294" builtinId="9" hidden="1"/>
    <cellStyle name="表示済みのハイパーリンク" xfId="1296" builtinId="9" hidden="1"/>
    <cellStyle name="表示済みのハイパーリンク" xfId="1298" builtinId="9" hidden="1"/>
    <cellStyle name="表示済みのハイパーリンク" xfId="1300" builtinId="9" hidden="1"/>
    <cellStyle name="表示済みのハイパーリンク" xfId="1302" builtinId="9" hidden="1"/>
    <cellStyle name="表示済みのハイパーリンク" xfId="1304" builtinId="9" hidden="1"/>
    <cellStyle name="表示済みのハイパーリンク" xfId="1306" builtinId="9" hidden="1"/>
    <cellStyle name="表示済みのハイパーリンク" xfId="1308" builtinId="9" hidden="1"/>
    <cellStyle name="表示済みのハイパーリンク" xfId="1310" builtinId="9" hidden="1"/>
    <cellStyle name="表示済みのハイパーリンク" xfId="1312" builtinId="9" hidden="1"/>
    <cellStyle name="表示済みのハイパーリンク" xfId="1314" builtinId="9" hidden="1"/>
    <cellStyle name="表示済みのハイパーリンク" xfId="1316" builtinId="9" hidden="1"/>
    <cellStyle name="表示済みのハイパーリンク" xfId="1318" builtinId="9" hidden="1"/>
    <cellStyle name="表示済みのハイパーリンク" xfId="1320" builtinId="9" hidden="1"/>
    <cellStyle name="表示済みのハイパーリンク" xfId="1322" builtinId="9" hidden="1"/>
    <cellStyle name="表示済みのハイパーリンク" xfId="1324" builtinId="9" hidden="1"/>
    <cellStyle name="表示済みのハイパーリンク" xfId="1326" builtinId="9" hidden="1"/>
    <cellStyle name="表示済みのハイパーリンク" xfId="1328" builtinId="9" hidden="1"/>
    <cellStyle name="表示済みのハイパーリンク" xfId="1330" builtinId="9" hidden="1"/>
    <cellStyle name="表示済みのハイパーリンク" xfId="1332" builtinId="9" hidden="1"/>
    <cellStyle name="表示済みのハイパーリンク" xfId="1334" builtinId="9" hidden="1"/>
    <cellStyle name="表示済みのハイパーリンク" xfId="1336" builtinId="9" hidden="1"/>
    <cellStyle name="表示済みのハイパーリンク" xfId="1338" builtinId="9" hidden="1"/>
    <cellStyle name="表示済みのハイパーリンク" xfId="1340" builtinId="9" hidden="1"/>
    <cellStyle name="表示済みのハイパーリンク" xfId="1342" builtinId="9" hidden="1"/>
    <cellStyle name="表示済みのハイパーリンク" xfId="1344" builtinId="9" hidden="1"/>
    <cellStyle name="表示済みのハイパーリンク" xfId="1346" builtinId="9" hidden="1"/>
    <cellStyle name="表示済みのハイパーリンク" xfId="1348" builtinId="9" hidden="1"/>
    <cellStyle name="表示済みのハイパーリンク" xfId="1350" builtinId="9" hidden="1"/>
    <cellStyle name="表示済みのハイパーリンク" xfId="1352" builtinId="9" hidden="1"/>
    <cellStyle name="表示済みのハイパーリンク" xfId="1354" builtinId="9" hidden="1"/>
    <cellStyle name="表示済みのハイパーリンク" xfId="1356" builtinId="9" hidden="1"/>
    <cellStyle name="表示済みのハイパーリンク" xfId="1358" builtinId="9" hidden="1"/>
    <cellStyle name="表示済みのハイパーリンク" xfId="1360" builtinId="9" hidden="1"/>
    <cellStyle name="表示済みのハイパーリンク" xfId="1362" builtinId="9" hidden="1"/>
    <cellStyle name="表示済みのハイパーリンク" xfId="1364" builtinId="9" hidden="1"/>
    <cellStyle name="表示済みのハイパーリンク" xfId="1366" builtinId="9" hidden="1"/>
    <cellStyle name="表示済みのハイパーリンク" xfId="1368" builtinId="9" hidden="1"/>
    <cellStyle name="表示済みのハイパーリンク" xfId="1370" builtinId="9" hidden="1"/>
    <cellStyle name="表示済みのハイパーリンク" xfId="1372" builtinId="9" hidden="1"/>
    <cellStyle name="表示済みのハイパーリンク" xfId="1374" builtinId="9" hidden="1"/>
    <cellStyle name="表示済みのハイパーリンク" xfId="1376" builtinId="9" hidden="1"/>
    <cellStyle name="表示済みのハイパーリンク" xfId="1378" builtinId="9" hidden="1"/>
    <cellStyle name="表示済みのハイパーリンク" xfId="1380" builtinId="9" hidden="1"/>
    <cellStyle name="表示済みのハイパーリンク" xfId="1382" builtinId="9" hidden="1"/>
    <cellStyle name="表示済みのハイパーリンク" xfId="1384" builtinId="9" hidden="1"/>
    <cellStyle name="表示済みのハイパーリンク" xfId="1386" builtinId="9" hidden="1"/>
    <cellStyle name="表示済みのハイパーリンク" xfId="1388" builtinId="9" hidden="1"/>
    <cellStyle name="表示済みのハイパーリンク" xfId="1390" builtinId="9" hidden="1"/>
    <cellStyle name="表示済みのハイパーリンク" xfId="1392" builtinId="9" hidden="1"/>
    <cellStyle name="表示済みのハイパーリンク" xfId="1394" builtinId="9" hidden="1"/>
    <cellStyle name="表示済みのハイパーリンク" xfId="1396" builtinId="9" hidden="1"/>
    <cellStyle name="表示済みのハイパーリンク" xfId="1398" builtinId="9" hidden="1"/>
    <cellStyle name="表示済みのハイパーリンク" xfId="1400" builtinId="9" hidden="1"/>
    <cellStyle name="表示済みのハイパーリンク" xfId="1402" builtinId="9" hidden="1"/>
    <cellStyle name="表示済みのハイパーリンク" xfId="1404" builtinId="9" hidden="1"/>
    <cellStyle name="表示済みのハイパーリンク" xfId="1406" builtinId="9" hidden="1"/>
    <cellStyle name="表示済みのハイパーリンク" xfId="1408" builtinId="9" hidden="1"/>
    <cellStyle name="表示済みのハイパーリンク" xfId="1410" builtinId="9" hidden="1"/>
    <cellStyle name="表示済みのハイパーリンク" xfId="1412" builtinId="9" hidden="1"/>
    <cellStyle name="表示済みのハイパーリンク" xfId="1414" builtinId="9" hidden="1"/>
    <cellStyle name="表示済みのハイパーリンク" xfId="1416" builtinId="9" hidden="1"/>
    <cellStyle name="表示済みのハイパーリンク" xfId="1418" builtinId="9" hidden="1"/>
    <cellStyle name="表示済みのハイパーリンク" xfId="1420" builtinId="9" hidden="1"/>
    <cellStyle name="表示済みのハイパーリンク" xfId="1422" builtinId="9" hidden="1"/>
    <cellStyle name="表示済みのハイパーリンク" xfId="1424" builtinId="9" hidden="1"/>
    <cellStyle name="表示済みのハイパーリンク" xfId="1426" builtinId="9" hidden="1"/>
    <cellStyle name="表示済みのハイパーリンク" xfId="1428" builtinId="9" hidden="1"/>
    <cellStyle name="表示済みのハイパーリンク" xfId="1430" builtinId="9" hidden="1"/>
    <cellStyle name="表示済みのハイパーリンク" xfId="1432" builtinId="9" hidden="1"/>
    <cellStyle name="表示済みのハイパーリンク" xfId="1434" builtinId="9" hidden="1"/>
    <cellStyle name="表示済みのハイパーリンク" xfId="1436" builtinId="9" hidden="1"/>
    <cellStyle name="表示済みのハイパーリンク" xfId="1438" builtinId="9" hidden="1"/>
    <cellStyle name="表示済みのハイパーリンク" xfId="1440" builtinId="9" hidden="1"/>
    <cellStyle name="表示済みのハイパーリンク" xfId="1442" builtinId="9" hidden="1"/>
    <cellStyle name="表示済みのハイパーリンク" xfId="1444" builtinId="9" hidden="1"/>
    <cellStyle name="表示済みのハイパーリンク" xfId="1446" builtinId="9" hidden="1"/>
    <cellStyle name="表示済みのハイパーリンク" xfId="1448" builtinId="9" hidden="1"/>
    <cellStyle name="表示済みのハイパーリンク" xfId="1450" builtinId="9" hidden="1"/>
    <cellStyle name="表示済みのハイパーリンク" xfId="1452" builtinId="9" hidden="1"/>
    <cellStyle name="表示済みのハイパーリンク" xfId="1454" builtinId="9" hidden="1"/>
    <cellStyle name="表示済みのハイパーリンク" xfId="1456" builtinId="9" hidden="1"/>
    <cellStyle name="表示済みのハイパーリンク" xfId="1458" builtinId="9" hidden="1"/>
    <cellStyle name="表示済みのハイパーリンク" xfId="1460" builtinId="9" hidden="1"/>
    <cellStyle name="表示済みのハイパーリンク" xfId="1462" builtinId="9" hidden="1"/>
    <cellStyle name="表示済みのハイパーリンク" xfId="1464" builtinId="9" hidden="1"/>
    <cellStyle name="表示済みのハイパーリンク" xfId="1466" builtinId="9" hidden="1"/>
    <cellStyle name="表示済みのハイパーリンク" xfId="1468" builtinId="9" hidden="1"/>
    <cellStyle name="表示済みのハイパーリンク" xfId="1470" builtinId="9" hidden="1"/>
    <cellStyle name="表示済みのハイパーリンク" xfId="1472" builtinId="9" hidden="1"/>
    <cellStyle name="表示済みのハイパーリンク" xfId="1474" builtinId="9" hidden="1"/>
    <cellStyle name="表示済みのハイパーリンク" xfId="1476" builtinId="9" hidden="1"/>
    <cellStyle name="表示済みのハイパーリンク" xfId="1478" builtinId="9" hidden="1"/>
    <cellStyle name="表示済みのハイパーリンク" xfId="1480" builtinId="9" hidden="1"/>
    <cellStyle name="表示済みのハイパーリンク" xfId="1482" builtinId="9" hidden="1"/>
    <cellStyle name="表示済みのハイパーリンク" xfId="1484" builtinId="9" hidden="1"/>
    <cellStyle name="表示済みのハイパーリンク" xfId="1486" builtinId="9" hidden="1"/>
    <cellStyle name="表示済みのハイパーリンク" xfId="1488" builtinId="9" hidden="1"/>
    <cellStyle name="表示済みのハイパーリンク" xfId="1490" builtinId="9" hidden="1"/>
    <cellStyle name="表示済みのハイパーリンク" xfId="1492" builtinId="9" hidden="1"/>
    <cellStyle name="表示済みのハイパーリンク" xfId="1494" builtinId="9" hidden="1"/>
    <cellStyle name="表示済みのハイパーリンク" xfId="1496" builtinId="9" hidden="1"/>
    <cellStyle name="表示済みのハイパーリンク" xfId="1498" builtinId="9" hidden="1"/>
    <cellStyle name="表示済みのハイパーリンク" xfId="1500" builtinId="9" hidden="1"/>
    <cellStyle name="表示済みのハイパーリンク" xfId="1502" builtinId="9" hidden="1"/>
    <cellStyle name="表示済みのハイパーリンク" xfId="1504" builtinId="9" hidden="1"/>
    <cellStyle name="表示済みのハイパーリンク" xfId="1506" builtinId="9" hidden="1"/>
    <cellStyle name="表示済みのハイパーリンク" xfId="1508" builtinId="9" hidden="1"/>
    <cellStyle name="表示済みのハイパーリンク" xfId="1510" builtinId="9" hidden="1"/>
    <cellStyle name="表示済みのハイパーリンク" xfId="1512" builtinId="9" hidden="1"/>
    <cellStyle name="表示済みのハイパーリンク" xfId="1514" builtinId="9" hidden="1"/>
    <cellStyle name="表示済みのハイパーリンク" xfId="1516" builtinId="9" hidden="1"/>
    <cellStyle name="表示済みのハイパーリンク" xfId="1518" builtinId="9" hidden="1"/>
    <cellStyle name="表示済みのハイパーリンク" xfId="1520" builtinId="9" hidden="1"/>
    <cellStyle name="表示済みのハイパーリンク" xfId="1522" builtinId="9" hidden="1"/>
    <cellStyle name="表示済みのハイパーリンク" xfId="1524" builtinId="9" hidden="1"/>
    <cellStyle name="表示済みのハイパーリンク" xfId="1526" builtinId="9" hidden="1"/>
    <cellStyle name="表示済みのハイパーリンク" xfId="1528" builtinId="9" hidden="1"/>
    <cellStyle name="表示済みのハイパーリンク" xfId="1530" builtinId="9" hidden="1"/>
    <cellStyle name="表示済みのハイパーリンク" xfId="1532" builtinId="9" hidden="1"/>
    <cellStyle name="表示済みのハイパーリンク" xfId="1534" builtinId="9" hidden="1"/>
    <cellStyle name="表示済みのハイパーリンク" xfId="1536" builtinId="9" hidden="1"/>
    <cellStyle name="表示済みのハイパーリンク" xfId="1538" builtinId="9" hidden="1"/>
    <cellStyle name="表示済みのハイパーリンク" xfId="1540" builtinId="9" hidden="1"/>
    <cellStyle name="表示済みのハイパーリンク" xfId="1542" builtinId="9" hidden="1"/>
    <cellStyle name="表示済みのハイパーリンク" xfId="1544" builtinId="9" hidden="1"/>
    <cellStyle name="表示済みのハイパーリンク" xfId="1546" builtinId="9" hidden="1"/>
    <cellStyle name="表示済みのハイパーリンク" xfId="1548" builtinId="9" hidden="1"/>
    <cellStyle name="表示済みのハイパーリンク" xfId="1550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/>
  <dimension ref="A1:X115"/>
  <sheetViews>
    <sheetView tabSelected="1" zoomScale="90" zoomScaleNormal="90" zoomScalePageLayoutView="85" workbookViewId="0">
      <pane xSplit="4" ySplit="5" topLeftCell="E6" activePane="bottomRight" state="frozen"/>
      <selection pane="topRight" activeCell="D1" sqref="D1"/>
      <selection pane="bottomLeft" activeCell="A7" sqref="A7"/>
      <selection pane="bottomRight" activeCell="F17" sqref="F17:L17"/>
    </sheetView>
  </sheetViews>
  <sheetFormatPr defaultColWidth="9.5" defaultRowHeight="14.25"/>
  <cols>
    <col min="1" max="2" width="9.5" style="1"/>
    <col min="3" max="4" width="9.5" style="2"/>
    <col min="5" max="12" width="9.5" style="13"/>
    <col min="13" max="15" width="9.5" style="14"/>
    <col min="16" max="16" width="9.5" style="17"/>
    <col min="17" max="17" width="9.5" style="7"/>
    <col min="18" max="23" width="9.5" style="2"/>
    <col min="24" max="24" width="9.5" style="5"/>
    <col min="25" max="16384" width="9.5" style="2"/>
  </cols>
  <sheetData>
    <row r="1" spans="1:24">
      <c r="A1" s="12" t="s">
        <v>13</v>
      </c>
      <c r="B1" s="12"/>
      <c r="C1" s="1"/>
      <c r="D1" s="1"/>
      <c r="F1" s="13">
        <v>1</v>
      </c>
      <c r="G1" s="13">
        <v>1</v>
      </c>
      <c r="H1" s="13">
        <v>0</v>
      </c>
      <c r="I1" s="13">
        <v>0</v>
      </c>
      <c r="J1" s="13">
        <v>10</v>
      </c>
      <c r="K1" s="13">
        <v>10000</v>
      </c>
      <c r="O1" s="15"/>
      <c r="R1" s="8"/>
    </row>
    <row r="2" spans="1:24">
      <c r="C2" s="11"/>
      <c r="D2" s="11"/>
      <c r="E2" s="13" t="s">
        <v>14</v>
      </c>
      <c r="F2" s="20" t="s">
        <v>118</v>
      </c>
      <c r="G2" s="13" t="s">
        <v>121</v>
      </c>
      <c r="H2" s="20" t="s">
        <v>119</v>
      </c>
      <c r="J2" s="13" t="s">
        <v>120</v>
      </c>
      <c r="O2" s="15"/>
      <c r="R2" s="8"/>
    </row>
    <row r="3" spans="1:24" s="4" customFormat="1">
      <c r="A3" s="3"/>
      <c r="B3" s="3"/>
      <c r="M3" s="43"/>
      <c r="N3" s="43"/>
      <c r="O3" s="43"/>
      <c r="P3" s="18"/>
      <c r="X3" s="9"/>
    </row>
    <row r="4" spans="1:24">
      <c r="A4" s="16" t="s">
        <v>4</v>
      </c>
      <c r="B4" s="16"/>
      <c r="D4" s="10"/>
      <c r="E4" s="13">
        <v>70</v>
      </c>
      <c r="F4" s="13" t="s">
        <v>53</v>
      </c>
      <c r="P4" s="6" t="s">
        <v>3</v>
      </c>
      <c r="Q4" s="2"/>
    </row>
    <row r="5" spans="1:24">
      <c r="A5" s="1" t="s">
        <v>1</v>
      </c>
      <c r="C5" s="2" t="s">
        <v>8</v>
      </c>
      <c r="D5" s="2" t="s">
        <v>0</v>
      </c>
      <c r="E5" s="13" t="s">
        <v>6</v>
      </c>
      <c r="F5" s="13" t="s">
        <v>54</v>
      </c>
      <c r="G5" s="13" t="s">
        <v>55</v>
      </c>
      <c r="H5" s="13" t="s">
        <v>11</v>
      </c>
      <c r="I5" s="13" t="s">
        <v>59</v>
      </c>
      <c r="J5" s="13" t="s">
        <v>60</v>
      </c>
      <c r="K5" s="13" t="s">
        <v>56</v>
      </c>
      <c r="L5" s="13" t="s">
        <v>57</v>
      </c>
      <c r="N5" s="14" t="s">
        <v>58</v>
      </c>
      <c r="P5" s="17" t="s">
        <v>1</v>
      </c>
      <c r="Q5" s="2" t="s">
        <v>2</v>
      </c>
      <c r="R5" s="1" t="s">
        <v>5</v>
      </c>
      <c r="S5" s="1" t="s">
        <v>7</v>
      </c>
      <c r="T5" s="2" t="s">
        <v>9</v>
      </c>
      <c r="U5" s="2" t="s">
        <v>10</v>
      </c>
      <c r="V5" s="2" t="s">
        <v>12</v>
      </c>
    </row>
    <row r="6" spans="1:24">
      <c r="A6" s="22" t="s">
        <v>67</v>
      </c>
      <c r="B6" s="22"/>
      <c r="C6" s="23">
        <v>1</v>
      </c>
      <c r="D6" s="24" t="s">
        <v>20</v>
      </c>
      <c r="E6" s="23" t="s">
        <v>70</v>
      </c>
      <c r="F6" s="53">
        <v>1.242</v>
      </c>
      <c r="G6" s="53">
        <v>0</v>
      </c>
      <c r="H6" s="53">
        <v>0</v>
      </c>
      <c r="I6" s="53"/>
      <c r="J6" s="53"/>
      <c r="K6" s="53"/>
      <c r="L6" s="53"/>
      <c r="M6" s="44"/>
      <c r="N6" s="44">
        <f>20.7*60/1000</f>
        <v>1.242</v>
      </c>
      <c r="O6" s="45" t="s">
        <v>76</v>
      </c>
      <c r="P6" s="17" t="s">
        <v>36</v>
      </c>
      <c r="Q6" s="2">
        <v>1</v>
      </c>
      <c r="R6" s="2" t="s">
        <v>38</v>
      </c>
      <c r="S6" s="13">
        <v>0</v>
      </c>
      <c r="T6" s="13">
        <v>0</v>
      </c>
      <c r="U6" s="13" t="s">
        <v>16</v>
      </c>
      <c r="V6" s="13">
        <v>0</v>
      </c>
    </row>
    <row r="7" spans="1:24">
      <c r="A7" s="25"/>
      <c r="B7" s="25"/>
      <c r="C7" s="26">
        <f t="shared" ref="C7:C70" si="0">C6+1</f>
        <v>2</v>
      </c>
      <c r="D7" s="27" t="s">
        <v>21</v>
      </c>
      <c r="E7" s="26" t="s">
        <v>75</v>
      </c>
      <c r="F7" s="53">
        <v>2.41E-2</v>
      </c>
      <c r="G7" s="53">
        <v>0</v>
      </c>
      <c r="H7" s="53">
        <v>0</v>
      </c>
      <c r="I7" s="53"/>
      <c r="J7" s="53"/>
      <c r="K7" s="53"/>
      <c r="L7" s="53"/>
      <c r="M7" s="46"/>
      <c r="N7" s="46">
        <f>24.1/1000</f>
        <v>2.41E-2</v>
      </c>
      <c r="O7" s="47" t="s">
        <v>76</v>
      </c>
      <c r="Q7" s="13">
        <v>2</v>
      </c>
      <c r="R7" s="13" t="s">
        <v>40</v>
      </c>
      <c r="S7" s="13">
        <v>1</v>
      </c>
      <c r="T7" s="13">
        <v>0</v>
      </c>
      <c r="U7" s="13">
        <v>0</v>
      </c>
      <c r="V7" s="13">
        <v>0</v>
      </c>
    </row>
    <row r="8" spans="1:24">
      <c r="A8" s="25"/>
      <c r="B8" s="25"/>
      <c r="C8" s="26">
        <f t="shared" si="0"/>
        <v>3</v>
      </c>
      <c r="D8" s="27" t="s">
        <v>18</v>
      </c>
      <c r="E8" s="26"/>
      <c r="F8" s="53"/>
      <c r="G8" s="53">
        <v>0</v>
      </c>
      <c r="H8" s="53">
        <v>0</v>
      </c>
      <c r="I8" s="53"/>
      <c r="J8" s="53"/>
      <c r="K8" s="53"/>
      <c r="L8" s="53"/>
      <c r="M8" s="46"/>
      <c r="N8" s="21"/>
      <c r="O8" s="47"/>
      <c r="Q8" s="13">
        <v>3</v>
      </c>
      <c r="R8" s="13" t="s">
        <v>41</v>
      </c>
      <c r="S8" s="13">
        <v>0</v>
      </c>
      <c r="T8" s="13">
        <v>0</v>
      </c>
      <c r="U8" s="13" t="s">
        <v>50</v>
      </c>
      <c r="V8" s="13">
        <v>0</v>
      </c>
    </row>
    <row r="9" spans="1:24">
      <c r="A9" s="25"/>
      <c r="B9" s="25"/>
      <c r="C9" s="26">
        <f t="shared" si="0"/>
        <v>4</v>
      </c>
      <c r="D9" s="25" t="s">
        <v>17</v>
      </c>
      <c r="E9" s="26" t="s">
        <v>75</v>
      </c>
      <c r="F9" s="53">
        <f>I9*1.1</f>
        <v>8.1714285400000003E-2</v>
      </c>
      <c r="G9" s="53">
        <v>7.4285714289999998</v>
      </c>
      <c r="H9" s="53">
        <v>2</v>
      </c>
      <c r="I9" s="53">
        <v>7.4285714000000003E-2</v>
      </c>
      <c r="J9" s="53">
        <v>0</v>
      </c>
      <c r="K9" s="53">
        <v>1</v>
      </c>
      <c r="L9" s="53">
        <v>1</v>
      </c>
      <c r="M9" s="46"/>
      <c r="N9" s="48">
        <f>5.2/70</f>
        <v>7.4285714285714288E-2</v>
      </c>
      <c r="O9" s="47" t="s">
        <v>76</v>
      </c>
      <c r="Q9" s="7">
        <v>4</v>
      </c>
      <c r="R9" s="13" t="s">
        <v>42</v>
      </c>
      <c r="S9" s="13">
        <v>1</v>
      </c>
      <c r="T9" s="13">
        <v>0</v>
      </c>
      <c r="U9" s="13">
        <v>0</v>
      </c>
      <c r="V9" s="13">
        <v>0</v>
      </c>
    </row>
    <row r="10" spans="1:24">
      <c r="A10" s="25"/>
      <c r="B10" s="25"/>
      <c r="C10" s="26">
        <f t="shared" si="0"/>
        <v>5</v>
      </c>
      <c r="D10" s="28" t="s">
        <v>19</v>
      </c>
      <c r="E10" s="26" t="s">
        <v>61</v>
      </c>
      <c r="F10" s="53">
        <v>0.2</v>
      </c>
      <c r="G10" s="53">
        <v>6</v>
      </c>
      <c r="H10" s="53">
        <v>1</v>
      </c>
      <c r="I10" s="53">
        <v>0</v>
      </c>
      <c r="J10" s="53">
        <v>0</v>
      </c>
      <c r="K10" s="53">
        <v>1</v>
      </c>
      <c r="L10" s="53">
        <v>1</v>
      </c>
      <c r="M10" s="46"/>
      <c r="N10" s="46"/>
      <c r="O10" s="47"/>
      <c r="Q10" s="7">
        <v>5</v>
      </c>
      <c r="R10" s="13" t="s">
        <v>47</v>
      </c>
      <c r="S10" s="13">
        <v>1</v>
      </c>
      <c r="T10" s="13">
        <v>0</v>
      </c>
      <c r="U10" s="13">
        <v>0</v>
      </c>
      <c r="V10" s="13">
        <v>0</v>
      </c>
    </row>
    <row r="11" spans="1:24">
      <c r="A11" s="25"/>
      <c r="B11" s="25"/>
      <c r="C11" s="26">
        <f t="shared" si="0"/>
        <v>6</v>
      </c>
      <c r="D11" s="28" t="s">
        <v>45</v>
      </c>
      <c r="E11" s="26" t="s">
        <v>61</v>
      </c>
      <c r="F11" s="53">
        <v>0.2</v>
      </c>
      <c r="G11" s="53">
        <v>6</v>
      </c>
      <c r="H11" s="53">
        <v>1</v>
      </c>
      <c r="I11" s="53">
        <v>0</v>
      </c>
      <c r="J11" s="53">
        <v>0</v>
      </c>
      <c r="K11" s="53">
        <v>1</v>
      </c>
      <c r="L11" s="53">
        <v>1</v>
      </c>
      <c r="M11" s="46"/>
      <c r="N11" s="46"/>
      <c r="O11" s="47"/>
      <c r="Q11" s="13">
        <v>6</v>
      </c>
      <c r="R11" s="13" t="s">
        <v>39</v>
      </c>
      <c r="S11" s="13">
        <v>1</v>
      </c>
      <c r="T11" s="13" t="s">
        <v>15</v>
      </c>
      <c r="U11" s="13">
        <v>0</v>
      </c>
      <c r="V11" s="13">
        <v>0</v>
      </c>
    </row>
    <row r="12" spans="1:24">
      <c r="A12" s="25"/>
      <c r="B12" s="25"/>
      <c r="C12" s="26">
        <f t="shared" si="0"/>
        <v>7</v>
      </c>
      <c r="D12" s="28" t="s">
        <v>62</v>
      </c>
      <c r="E12" s="26" t="s">
        <v>71</v>
      </c>
      <c r="F12" s="53">
        <v>0.896261894</v>
      </c>
      <c r="G12" s="53">
        <v>0</v>
      </c>
      <c r="H12" s="53">
        <v>0</v>
      </c>
      <c r="I12" s="53"/>
      <c r="J12" s="53"/>
      <c r="K12" s="53"/>
      <c r="L12" s="53"/>
      <c r="M12" s="21"/>
      <c r="N12" s="21">
        <v>1</v>
      </c>
      <c r="O12" s="49"/>
      <c r="Q12" s="13">
        <v>7</v>
      </c>
      <c r="R12" s="13" t="s">
        <v>34</v>
      </c>
      <c r="S12" s="13">
        <v>1</v>
      </c>
      <c r="T12" s="13">
        <v>0</v>
      </c>
      <c r="U12" s="13">
        <v>0</v>
      </c>
      <c r="V12" s="13">
        <v>0</v>
      </c>
    </row>
    <row r="13" spans="1:24">
      <c r="A13" s="25"/>
      <c r="B13" s="25"/>
      <c r="C13" s="26">
        <f t="shared" si="0"/>
        <v>8</v>
      </c>
      <c r="D13" s="28" t="s">
        <v>35</v>
      </c>
      <c r="E13" s="26" t="s">
        <v>72</v>
      </c>
      <c r="F13" s="53">
        <v>0.1</v>
      </c>
      <c r="G13" s="53">
        <v>10</v>
      </c>
      <c r="H13" s="53">
        <v>1</v>
      </c>
      <c r="I13" s="53">
        <v>0</v>
      </c>
      <c r="J13" s="53">
        <v>0</v>
      </c>
      <c r="K13" s="53">
        <v>1</v>
      </c>
      <c r="L13" s="53">
        <v>1</v>
      </c>
      <c r="M13" s="21"/>
      <c r="N13" s="21"/>
      <c r="O13" s="49"/>
      <c r="Q13" s="7">
        <v>8</v>
      </c>
      <c r="R13" s="2" t="s">
        <v>34</v>
      </c>
      <c r="S13" s="13">
        <v>1</v>
      </c>
      <c r="T13" s="13">
        <v>0</v>
      </c>
      <c r="U13" s="13">
        <v>0</v>
      </c>
      <c r="V13" s="13">
        <v>0</v>
      </c>
    </row>
    <row r="14" spans="1:24">
      <c r="A14" s="25"/>
      <c r="B14" s="25"/>
      <c r="C14" s="26">
        <f t="shared" si="0"/>
        <v>9</v>
      </c>
      <c r="D14" s="28" t="s">
        <v>22</v>
      </c>
      <c r="E14" s="26" t="s">
        <v>70</v>
      </c>
      <c r="F14" s="53"/>
      <c r="G14" s="53"/>
      <c r="H14" s="53"/>
      <c r="I14" s="53"/>
      <c r="J14" s="53"/>
      <c r="K14" s="53"/>
      <c r="L14" s="53"/>
      <c r="M14" s="21"/>
      <c r="N14" s="21"/>
      <c r="O14" s="49"/>
      <c r="Q14" s="7">
        <v>9</v>
      </c>
      <c r="R14" s="2" t="s">
        <v>34</v>
      </c>
      <c r="S14" s="13">
        <v>1</v>
      </c>
      <c r="T14" s="13">
        <v>0</v>
      </c>
      <c r="U14" s="13">
        <v>0</v>
      </c>
      <c r="V14" s="13">
        <v>0</v>
      </c>
    </row>
    <row r="15" spans="1:24">
      <c r="A15" s="25"/>
      <c r="B15" s="25"/>
      <c r="C15" s="26">
        <f t="shared" si="0"/>
        <v>10</v>
      </c>
      <c r="D15" s="28" t="s">
        <v>23</v>
      </c>
      <c r="E15" s="26" t="s">
        <v>74</v>
      </c>
      <c r="F15" s="53"/>
      <c r="G15" s="53"/>
      <c r="H15" s="53"/>
      <c r="I15" s="53"/>
      <c r="J15" s="53"/>
      <c r="K15" s="53"/>
      <c r="L15" s="53"/>
      <c r="M15" s="21"/>
      <c r="N15" s="21"/>
      <c r="O15" s="49"/>
      <c r="Q15" s="13">
        <v>10</v>
      </c>
      <c r="R15" s="2" t="s">
        <v>34</v>
      </c>
      <c r="S15" s="13">
        <v>1</v>
      </c>
      <c r="T15" s="13">
        <v>0</v>
      </c>
      <c r="U15" s="13">
        <v>0</v>
      </c>
      <c r="V15" s="13">
        <v>0</v>
      </c>
    </row>
    <row r="16" spans="1:24">
      <c r="A16" s="25"/>
      <c r="B16" s="25"/>
      <c r="C16" s="26">
        <f t="shared" si="0"/>
        <v>11</v>
      </c>
      <c r="D16" s="28" t="s">
        <v>124</v>
      </c>
      <c r="E16" s="26" t="s">
        <v>70</v>
      </c>
      <c r="F16" s="53">
        <f>$F$41*N16/($F$41-N16)</f>
        <v>8.1189446541955979E-2</v>
      </c>
      <c r="G16" s="53">
        <v>0</v>
      </c>
      <c r="H16" s="53">
        <v>0</v>
      </c>
      <c r="I16" s="53"/>
      <c r="J16" s="53"/>
      <c r="K16" s="53"/>
      <c r="L16" s="53"/>
      <c r="M16" s="21"/>
      <c r="N16" s="53">
        <f>(5.6+4.1)/2/64.3</f>
        <v>7.5427682737169516E-2</v>
      </c>
      <c r="O16" s="47" t="s">
        <v>131</v>
      </c>
      <c r="P16" s="17" t="s">
        <v>43</v>
      </c>
      <c r="Q16" s="13">
        <v>11</v>
      </c>
      <c r="R16" s="13" t="s">
        <v>38</v>
      </c>
      <c r="S16" s="13">
        <v>0</v>
      </c>
      <c r="T16" s="13">
        <v>0</v>
      </c>
      <c r="U16" s="13" t="s">
        <v>52</v>
      </c>
      <c r="V16" s="13">
        <v>0</v>
      </c>
    </row>
    <row r="17" spans="1:22">
      <c r="A17" s="25" t="s">
        <v>43</v>
      </c>
      <c r="B17" s="29" t="s">
        <v>66</v>
      </c>
      <c r="C17" s="26">
        <f t="shared" si="0"/>
        <v>12</v>
      </c>
      <c r="D17" s="28" t="s">
        <v>63</v>
      </c>
      <c r="E17" s="26" t="s">
        <v>74</v>
      </c>
      <c r="F17" s="57">
        <v>0.1</v>
      </c>
      <c r="G17" s="57">
        <v>10</v>
      </c>
      <c r="H17" s="57">
        <v>1</v>
      </c>
      <c r="I17" s="57">
        <v>0</v>
      </c>
      <c r="J17" s="57">
        <v>0</v>
      </c>
      <c r="K17" s="57">
        <v>1</v>
      </c>
      <c r="L17" s="57">
        <v>1</v>
      </c>
      <c r="M17" s="21"/>
      <c r="N17" s="21"/>
      <c r="O17" s="49"/>
      <c r="Q17" s="7">
        <v>12</v>
      </c>
      <c r="R17" s="13" t="s">
        <v>40</v>
      </c>
      <c r="S17" s="13">
        <v>1</v>
      </c>
      <c r="T17" s="13">
        <v>0</v>
      </c>
      <c r="U17" s="13">
        <v>0</v>
      </c>
      <c r="V17" s="13">
        <v>0</v>
      </c>
    </row>
    <row r="18" spans="1:22">
      <c r="A18" s="25" t="s">
        <v>77</v>
      </c>
      <c r="B18" s="29" t="s">
        <v>66</v>
      </c>
      <c r="C18" s="26">
        <f t="shared" si="0"/>
        <v>13</v>
      </c>
      <c r="D18" s="28" t="s">
        <v>64</v>
      </c>
      <c r="E18" s="26" t="s">
        <v>74</v>
      </c>
      <c r="F18" s="53">
        <v>0</v>
      </c>
      <c r="G18" s="53">
        <v>0</v>
      </c>
      <c r="H18" s="53">
        <v>0</v>
      </c>
      <c r="I18" s="53"/>
      <c r="J18" s="53"/>
      <c r="K18" s="53"/>
      <c r="L18" s="53"/>
      <c r="M18" s="21"/>
      <c r="N18" s="21"/>
      <c r="O18" s="49"/>
      <c r="Q18" s="7">
        <v>13</v>
      </c>
      <c r="R18" s="13" t="s">
        <v>41</v>
      </c>
      <c r="S18" s="19">
        <v>1</v>
      </c>
      <c r="T18" s="19">
        <v>0</v>
      </c>
      <c r="U18" s="13" t="s">
        <v>50</v>
      </c>
      <c r="V18" s="19">
        <v>0</v>
      </c>
    </row>
    <row r="19" spans="1:22">
      <c r="A19" s="30" t="s">
        <v>78</v>
      </c>
      <c r="B19" s="29" t="s">
        <v>66</v>
      </c>
      <c r="C19" s="26">
        <f t="shared" si="0"/>
        <v>14</v>
      </c>
      <c r="D19" s="28" t="s">
        <v>65</v>
      </c>
      <c r="E19" s="26" t="s">
        <v>74</v>
      </c>
      <c r="F19" s="58">
        <v>0</v>
      </c>
      <c r="G19" s="58">
        <v>0</v>
      </c>
      <c r="H19" s="58">
        <v>0</v>
      </c>
      <c r="I19" s="58"/>
      <c r="J19" s="58"/>
      <c r="K19" s="58"/>
      <c r="L19" s="58"/>
      <c r="M19" s="21"/>
      <c r="N19" s="21"/>
      <c r="O19" s="49"/>
      <c r="Q19" s="13">
        <v>14</v>
      </c>
      <c r="R19" s="13" t="s">
        <v>42</v>
      </c>
      <c r="S19" s="13">
        <v>1</v>
      </c>
      <c r="T19" s="13">
        <v>0</v>
      </c>
      <c r="U19" s="13">
        <v>0</v>
      </c>
      <c r="V19" s="13">
        <v>0</v>
      </c>
    </row>
    <row r="20" spans="1:22">
      <c r="A20" s="30" t="s">
        <v>85</v>
      </c>
      <c r="B20" s="29" t="s">
        <v>66</v>
      </c>
      <c r="C20" s="26">
        <f t="shared" si="0"/>
        <v>15</v>
      </c>
      <c r="D20" s="28" t="s">
        <v>89</v>
      </c>
      <c r="E20" s="26" t="s">
        <v>74</v>
      </c>
      <c r="F20" s="57">
        <v>0</v>
      </c>
      <c r="G20" s="57">
        <v>0</v>
      </c>
      <c r="H20" s="57">
        <v>0</v>
      </c>
      <c r="I20" s="57"/>
      <c r="J20" s="57"/>
      <c r="K20" s="57"/>
      <c r="L20" s="57"/>
      <c r="M20" s="21"/>
      <c r="N20" s="21"/>
      <c r="O20" s="49"/>
      <c r="Q20" s="13">
        <v>15</v>
      </c>
      <c r="R20" s="19" t="s">
        <v>46</v>
      </c>
      <c r="S20" s="19">
        <v>1</v>
      </c>
      <c r="T20" s="19">
        <v>0</v>
      </c>
      <c r="U20" s="19">
        <v>0</v>
      </c>
      <c r="V20" s="19">
        <v>0</v>
      </c>
    </row>
    <row r="21" spans="1:22">
      <c r="A21" s="61" t="s">
        <v>43</v>
      </c>
      <c r="B21" s="59" t="s">
        <v>129</v>
      </c>
      <c r="C21" s="26">
        <f t="shared" si="0"/>
        <v>16</v>
      </c>
      <c r="D21" s="28" t="s">
        <v>24</v>
      </c>
      <c r="E21" s="26" t="s">
        <v>103</v>
      </c>
      <c r="F21" s="57">
        <v>0.1</v>
      </c>
      <c r="G21" s="57">
        <v>10</v>
      </c>
      <c r="H21" s="57">
        <v>1</v>
      </c>
      <c r="I21" s="57">
        <v>0</v>
      </c>
      <c r="J21" s="57">
        <v>0</v>
      </c>
      <c r="K21" s="57">
        <v>1</v>
      </c>
      <c r="L21" s="57">
        <v>1</v>
      </c>
      <c r="M21" s="21"/>
      <c r="N21" s="21"/>
      <c r="O21" s="49"/>
      <c r="Q21" s="7">
        <v>16</v>
      </c>
      <c r="R21" s="19" t="s">
        <v>33</v>
      </c>
      <c r="S21" s="19">
        <v>1</v>
      </c>
      <c r="T21" s="19">
        <v>0</v>
      </c>
      <c r="U21" s="19">
        <v>0</v>
      </c>
      <c r="V21" s="19">
        <v>0</v>
      </c>
    </row>
    <row r="22" spans="1:22">
      <c r="A22" s="61" t="s">
        <v>130</v>
      </c>
      <c r="B22" s="59" t="s">
        <v>128</v>
      </c>
      <c r="C22" s="26">
        <f t="shared" si="0"/>
        <v>17</v>
      </c>
      <c r="D22" s="28" t="s">
        <v>25</v>
      </c>
      <c r="E22" s="26" t="s">
        <v>103</v>
      </c>
      <c r="F22" s="56">
        <v>0</v>
      </c>
      <c r="G22" s="56">
        <v>0</v>
      </c>
      <c r="H22" s="56">
        <v>0</v>
      </c>
      <c r="I22" s="56"/>
      <c r="J22" s="56"/>
      <c r="K22" s="56"/>
      <c r="L22" s="56"/>
      <c r="M22" s="21"/>
      <c r="N22" s="21"/>
      <c r="O22" s="49"/>
      <c r="Q22" s="7">
        <v>17</v>
      </c>
      <c r="R22" s="13" t="s">
        <v>34</v>
      </c>
      <c r="S22" s="13">
        <v>1</v>
      </c>
      <c r="T22" s="13">
        <v>0</v>
      </c>
      <c r="U22" s="13">
        <v>0</v>
      </c>
      <c r="V22" s="13">
        <v>0</v>
      </c>
    </row>
    <row r="23" spans="1:22">
      <c r="A23" s="61"/>
      <c r="B23" s="59" t="s">
        <v>125</v>
      </c>
      <c r="C23" s="26">
        <f t="shared" si="0"/>
        <v>18</v>
      </c>
      <c r="D23" s="28" t="s">
        <v>26</v>
      </c>
      <c r="E23" s="26" t="s">
        <v>103</v>
      </c>
      <c r="F23" s="56">
        <v>0</v>
      </c>
      <c r="G23" s="56">
        <v>0</v>
      </c>
      <c r="H23" s="56">
        <v>0</v>
      </c>
      <c r="I23" s="56"/>
      <c r="J23" s="56"/>
      <c r="K23" s="56"/>
      <c r="L23" s="56"/>
      <c r="M23" s="21"/>
      <c r="N23" s="21"/>
      <c r="O23" s="49"/>
      <c r="Q23" s="13">
        <v>18</v>
      </c>
      <c r="R23" s="13" t="s">
        <v>34</v>
      </c>
      <c r="S23" s="13">
        <v>1</v>
      </c>
      <c r="T23" s="13">
        <v>0</v>
      </c>
      <c r="U23" s="13">
        <v>0</v>
      </c>
      <c r="V23" s="13">
        <v>0</v>
      </c>
    </row>
    <row r="24" spans="1:22">
      <c r="A24" s="61"/>
      <c r="B24" s="59" t="s">
        <v>126</v>
      </c>
      <c r="C24" s="26">
        <f t="shared" si="0"/>
        <v>19</v>
      </c>
      <c r="D24" s="28" t="s">
        <v>79</v>
      </c>
      <c r="E24" s="26" t="s">
        <v>103</v>
      </c>
      <c r="F24" s="57">
        <v>0.1</v>
      </c>
      <c r="G24" s="57">
        <v>10</v>
      </c>
      <c r="H24" s="57">
        <v>1</v>
      </c>
      <c r="I24" s="57">
        <v>0</v>
      </c>
      <c r="J24" s="57">
        <v>0</v>
      </c>
      <c r="K24" s="57">
        <v>1</v>
      </c>
      <c r="L24" s="57">
        <v>1</v>
      </c>
      <c r="M24" s="46"/>
      <c r="N24" s="46"/>
      <c r="O24" s="47"/>
      <c r="Q24" s="13">
        <v>19</v>
      </c>
      <c r="R24" s="13" t="s">
        <v>34</v>
      </c>
      <c r="S24" s="13">
        <v>1</v>
      </c>
      <c r="T24" s="13">
        <v>0</v>
      </c>
      <c r="U24" s="13">
        <v>0</v>
      </c>
      <c r="V24" s="13">
        <v>0</v>
      </c>
    </row>
    <row r="25" spans="1:22">
      <c r="A25" s="61" t="s">
        <v>48</v>
      </c>
      <c r="B25" s="29" t="str">
        <f>B21</f>
        <v>2C9</v>
      </c>
      <c r="C25" s="26">
        <f t="shared" si="0"/>
        <v>20</v>
      </c>
      <c r="D25" s="28" t="s">
        <v>27</v>
      </c>
      <c r="E25" s="26" t="s">
        <v>103</v>
      </c>
      <c r="F25" s="56">
        <v>0</v>
      </c>
      <c r="G25" s="56">
        <v>0</v>
      </c>
      <c r="H25" s="56">
        <v>0</v>
      </c>
      <c r="I25" s="56"/>
      <c r="J25" s="56"/>
      <c r="K25" s="56"/>
      <c r="L25" s="56"/>
      <c r="M25" s="21"/>
      <c r="N25" s="46"/>
      <c r="O25" s="47"/>
      <c r="Q25" s="7">
        <v>20</v>
      </c>
      <c r="R25" s="13" t="s">
        <v>34</v>
      </c>
      <c r="S25" s="13">
        <v>1</v>
      </c>
      <c r="T25" s="13">
        <v>0</v>
      </c>
      <c r="U25" s="13">
        <v>0</v>
      </c>
      <c r="V25" s="13">
        <v>0</v>
      </c>
    </row>
    <row r="26" spans="1:22">
      <c r="A26" s="61" t="s">
        <v>34</v>
      </c>
      <c r="B26" s="29" t="str">
        <f t="shared" ref="B26:B35" si="1">B22</f>
        <v>-</v>
      </c>
      <c r="C26" s="26">
        <f t="shared" si="0"/>
        <v>21</v>
      </c>
      <c r="D26" s="28" t="s">
        <v>28</v>
      </c>
      <c r="E26" s="26" t="s">
        <v>103</v>
      </c>
      <c r="F26" s="56">
        <v>0</v>
      </c>
      <c r="G26" s="56">
        <v>0</v>
      </c>
      <c r="H26" s="56">
        <v>0</v>
      </c>
      <c r="I26" s="56"/>
      <c r="J26" s="56"/>
      <c r="K26" s="56"/>
      <c r="L26" s="56"/>
      <c r="M26" s="46"/>
      <c r="N26" s="46"/>
      <c r="O26" s="47"/>
      <c r="P26" s="17" t="s">
        <v>48</v>
      </c>
      <c r="Q26" s="7">
        <v>21</v>
      </c>
      <c r="R26" s="13" t="s">
        <v>38</v>
      </c>
      <c r="S26" s="13">
        <v>0</v>
      </c>
      <c r="T26" s="13">
        <v>0</v>
      </c>
      <c r="U26" s="13" t="s">
        <v>51</v>
      </c>
      <c r="V26" s="13">
        <v>0</v>
      </c>
    </row>
    <row r="27" spans="1:22">
      <c r="A27" s="61"/>
      <c r="B27" s="29" t="str">
        <f t="shared" si="1"/>
        <v>-</v>
      </c>
      <c r="C27" s="26">
        <f t="shared" si="0"/>
        <v>22</v>
      </c>
      <c r="D27" s="28" t="s">
        <v>29</v>
      </c>
      <c r="E27" s="26" t="s">
        <v>103</v>
      </c>
      <c r="F27" s="56">
        <v>0</v>
      </c>
      <c r="G27" s="56">
        <v>0</v>
      </c>
      <c r="H27" s="56">
        <v>0</v>
      </c>
      <c r="I27" s="56"/>
      <c r="J27" s="56"/>
      <c r="K27" s="56"/>
      <c r="L27" s="56"/>
      <c r="M27" s="46"/>
      <c r="N27" s="46"/>
      <c r="O27" s="47"/>
      <c r="Q27" s="13">
        <v>22</v>
      </c>
      <c r="R27" s="13" t="s">
        <v>40</v>
      </c>
      <c r="S27" s="13">
        <v>1</v>
      </c>
      <c r="T27" s="13">
        <v>0</v>
      </c>
      <c r="U27" s="13">
        <v>0</v>
      </c>
      <c r="V27" s="13">
        <v>0</v>
      </c>
    </row>
    <row r="28" spans="1:22">
      <c r="A28" s="61"/>
      <c r="B28" s="29" t="str">
        <f t="shared" si="1"/>
        <v>No-inhi</v>
      </c>
      <c r="C28" s="26">
        <f t="shared" si="0"/>
        <v>23</v>
      </c>
      <c r="D28" s="28" t="s">
        <v>80</v>
      </c>
      <c r="E28" s="26" t="s">
        <v>103</v>
      </c>
      <c r="F28" s="56">
        <v>0</v>
      </c>
      <c r="G28" s="56">
        <v>0</v>
      </c>
      <c r="H28" s="56">
        <v>0</v>
      </c>
      <c r="I28" s="56"/>
      <c r="J28" s="56"/>
      <c r="K28" s="56"/>
      <c r="L28" s="56"/>
      <c r="M28" s="46"/>
      <c r="N28" s="46"/>
      <c r="O28" s="47"/>
      <c r="Q28" s="13">
        <v>23</v>
      </c>
      <c r="R28" s="13" t="s">
        <v>41</v>
      </c>
      <c r="S28" s="19">
        <v>1</v>
      </c>
      <c r="T28" s="19">
        <v>0</v>
      </c>
      <c r="U28" s="13" t="s">
        <v>50</v>
      </c>
      <c r="V28" s="19">
        <v>0</v>
      </c>
    </row>
    <row r="29" spans="1:22">
      <c r="A29" s="30" t="s">
        <v>49</v>
      </c>
      <c r="B29" s="29" t="str">
        <f t="shared" si="1"/>
        <v>2C9</v>
      </c>
      <c r="C29" s="26">
        <f t="shared" si="0"/>
        <v>24</v>
      </c>
      <c r="D29" s="28" t="s">
        <v>30</v>
      </c>
      <c r="E29" s="26" t="s">
        <v>103</v>
      </c>
      <c r="F29" s="56">
        <v>0</v>
      </c>
      <c r="G29" s="56">
        <v>0</v>
      </c>
      <c r="H29" s="56">
        <v>0</v>
      </c>
      <c r="I29" s="56"/>
      <c r="J29" s="56"/>
      <c r="K29" s="56"/>
      <c r="L29" s="56"/>
      <c r="M29" s="46"/>
      <c r="N29" s="46"/>
      <c r="O29" s="47"/>
      <c r="Q29" s="7">
        <v>24</v>
      </c>
      <c r="R29" s="13" t="s">
        <v>42</v>
      </c>
      <c r="S29" s="13">
        <v>1</v>
      </c>
      <c r="T29" s="13">
        <v>0</v>
      </c>
      <c r="U29" s="13">
        <v>0</v>
      </c>
      <c r="V29" s="13">
        <v>0</v>
      </c>
    </row>
    <row r="30" spans="1:22">
      <c r="A30" s="61" t="s">
        <v>34</v>
      </c>
      <c r="B30" s="29" t="str">
        <f t="shared" si="1"/>
        <v>-</v>
      </c>
      <c r="C30" s="26">
        <f t="shared" si="0"/>
        <v>25</v>
      </c>
      <c r="D30" s="28" t="s">
        <v>31</v>
      </c>
      <c r="E30" s="26" t="s">
        <v>103</v>
      </c>
      <c r="F30" s="56">
        <v>0</v>
      </c>
      <c r="G30" s="56">
        <v>0</v>
      </c>
      <c r="H30" s="56">
        <v>0</v>
      </c>
      <c r="I30" s="56"/>
      <c r="J30" s="56"/>
      <c r="K30" s="56"/>
      <c r="L30" s="56"/>
      <c r="M30" s="21"/>
      <c r="N30" s="21"/>
      <c r="O30" s="49"/>
      <c r="Q30" s="7">
        <v>25</v>
      </c>
      <c r="R30" s="13" t="s">
        <v>47</v>
      </c>
      <c r="S30" s="13">
        <v>1</v>
      </c>
      <c r="T30" s="13">
        <v>0</v>
      </c>
      <c r="U30" s="13">
        <v>0</v>
      </c>
      <c r="V30" s="13">
        <v>0</v>
      </c>
    </row>
    <row r="31" spans="1:22">
      <c r="A31" s="25"/>
      <c r="B31" s="29" t="str">
        <f t="shared" si="1"/>
        <v>-</v>
      </c>
      <c r="C31" s="26">
        <f t="shared" si="0"/>
        <v>26</v>
      </c>
      <c r="D31" s="28" t="s">
        <v>32</v>
      </c>
      <c r="E31" s="26" t="s">
        <v>103</v>
      </c>
      <c r="F31" s="56">
        <v>0</v>
      </c>
      <c r="G31" s="56">
        <v>0</v>
      </c>
      <c r="H31" s="56">
        <v>0</v>
      </c>
      <c r="I31" s="56"/>
      <c r="J31" s="56"/>
      <c r="K31" s="56"/>
      <c r="L31" s="56"/>
      <c r="M31" s="21"/>
      <c r="N31" s="21"/>
      <c r="O31" s="49"/>
      <c r="Q31" s="13">
        <v>26</v>
      </c>
      <c r="R31" s="13" t="s">
        <v>34</v>
      </c>
      <c r="S31" s="13">
        <v>1</v>
      </c>
      <c r="T31" s="13">
        <v>0</v>
      </c>
      <c r="U31" s="13">
        <v>0</v>
      </c>
      <c r="V31" s="13">
        <v>0</v>
      </c>
    </row>
    <row r="32" spans="1:22">
      <c r="A32" s="25"/>
      <c r="B32" s="29" t="str">
        <f t="shared" si="1"/>
        <v>No-inhi</v>
      </c>
      <c r="C32" s="26">
        <f t="shared" si="0"/>
        <v>27</v>
      </c>
      <c r="D32" s="28" t="s">
        <v>81</v>
      </c>
      <c r="E32" s="26" t="s">
        <v>103</v>
      </c>
      <c r="F32" s="56">
        <v>0</v>
      </c>
      <c r="G32" s="56">
        <v>0</v>
      </c>
      <c r="H32" s="56">
        <v>0</v>
      </c>
      <c r="I32" s="56"/>
      <c r="J32" s="56"/>
      <c r="K32" s="56"/>
      <c r="L32" s="56"/>
      <c r="M32" s="21"/>
      <c r="N32" s="21"/>
      <c r="O32" s="49"/>
      <c r="Q32" s="13">
        <v>27</v>
      </c>
      <c r="R32" s="13" t="s">
        <v>34</v>
      </c>
      <c r="S32" s="13">
        <v>1</v>
      </c>
      <c r="T32" s="13">
        <v>0</v>
      </c>
      <c r="U32" s="13">
        <v>0</v>
      </c>
      <c r="V32" s="13">
        <v>0</v>
      </c>
    </row>
    <row r="33" spans="1:22">
      <c r="A33" s="30" t="s">
        <v>101</v>
      </c>
      <c r="B33" s="29" t="str">
        <f t="shared" si="1"/>
        <v>2C9</v>
      </c>
      <c r="C33" s="26">
        <f t="shared" si="0"/>
        <v>28</v>
      </c>
      <c r="D33" s="25" t="str">
        <f>CONCATENATE("CL_",B33)</f>
        <v>CL_2C9</v>
      </c>
      <c r="E33" s="26" t="s">
        <v>103</v>
      </c>
      <c r="F33" s="57">
        <v>0.1</v>
      </c>
      <c r="G33" s="57">
        <v>10</v>
      </c>
      <c r="H33" s="57">
        <v>1</v>
      </c>
      <c r="I33" s="57">
        <v>0</v>
      </c>
      <c r="J33" s="57">
        <v>0</v>
      </c>
      <c r="K33" s="57">
        <v>1</v>
      </c>
      <c r="L33" s="57">
        <v>1</v>
      </c>
      <c r="M33" s="21"/>
      <c r="N33" s="21"/>
      <c r="O33" s="49"/>
      <c r="Q33" s="7">
        <v>28</v>
      </c>
      <c r="R33" s="13" t="s">
        <v>34</v>
      </c>
      <c r="S33" s="13">
        <v>1</v>
      </c>
      <c r="T33" s="13">
        <v>0</v>
      </c>
      <c r="U33" s="13">
        <v>0</v>
      </c>
      <c r="V33" s="13">
        <v>0</v>
      </c>
    </row>
    <row r="34" spans="1:22">
      <c r="A34" s="25"/>
      <c r="B34" s="29" t="str">
        <f t="shared" si="1"/>
        <v>-</v>
      </c>
      <c r="C34" s="26">
        <f t="shared" si="0"/>
        <v>29</v>
      </c>
      <c r="D34" s="25" t="str">
        <f>CONCATENATE("CL_",B34)</f>
        <v>CL_-</v>
      </c>
      <c r="E34" s="26" t="s">
        <v>103</v>
      </c>
      <c r="F34" s="57">
        <v>0</v>
      </c>
      <c r="G34" s="57">
        <v>0</v>
      </c>
      <c r="H34" s="57">
        <v>0</v>
      </c>
      <c r="I34" s="57"/>
      <c r="J34" s="57"/>
      <c r="K34" s="57"/>
      <c r="L34" s="57"/>
      <c r="M34" s="21"/>
      <c r="N34" s="21"/>
      <c r="O34" s="49"/>
      <c r="Q34" s="7">
        <v>29</v>
      </c>
      <c r="R34" s="13" t="s">
        <v>34</v>
      </c>
      <c r="S34" s="13">
        <v>1</v>
      </c>
      <c r="T34" s="13">
        <v>0</v>
      </c>
      <c r="U34" s="13">
        <v>0</v>
      </c>
      <c r="V34" s="13">
        <v>0</v>
      </c>
    </row>
    <row r="35" spans="1:22">
      <c r="A35" s="25"/>
      <c r="B35" s="29" t="str">
        <f t="shared" si="1"/>
        <v>-</v>
      </c>
      <c r="C35" s="26">
        <f t="shared" si="0"/>
        <v>30</v>
      </c>
      <c r="D35" s="25" t="str">
        <f>CONCATENATE("CL_",B35)</f>
        <v>CL_-</v>
      </c>
      <c r="E35" s="26" t="s">
        <v>103</v>
      </c>
      <c r="F35" s="57">
        <v>0</v>
      </c>
      <c r="G35" s="57">
        <v>0</v>
      </c>
      <c r="H35" s="57">
        <v>0</v>
      </c>
      <c r="I35" s="57"/>
      <c r="J35" s="57"/>
      <c r="K35" s="57"/>
      <c r="L35" s="57"/>
      <c r="M35" s="21"/>
      <c r="N35" s="21"/>
      <c r="O35" s="49"/>
      <c r="Q35" s="13">
        <v>30</v>
      </c>
      <c r="R35" s="13" t="s">
        <v>34</v>
      </c>
      <c r="S35" s="13">
        <v>1</v>
      </c>
      <c r="T35" s="13">
        <v>0</v>
      </c>
      <c r="U35" s="13">
        <v>0</v>
      </c>
      <c r="V35" s="13">
        <v>0</v>
      </c>
    </row>
    <row r="36" spans="1:22">
      <c r="A36" s="25" t="s">
        <v>100</v>
      </c>
      <c r="B36" s="29" t="s">
        <v>97</v>
      </c>
      <c r="C36" s="26">
        <f t="shared" si="0"/>
        <v>31</v>
      </c>
      <c r="D36" s="27" t="s">
        <v>96</v>
      </c>
      <c r="E36" s="26" t="s">
        <v>70</v>
      </c>
      <c r="F36" s="57"/>
      <c r="G36" s="57"/>
      <c r="H36" s="57">
        <v>1</v>
      </c>
      <c r="I36" s="57">
        <v>0</v>
      </c>
      <c r="J36" s="57">
        <v>0</v>
      </c>
      <c r="K36" s="57">
        <v>1</v>
      </c>
      <c r="L36" s="57">
        <v>1</v>
      </c>
      <c r="M36" s="21"/>
      <c r="N36" s="21"/>
      <c r="O36" s="49"/>
      <c r="P36" s="17" t="s">
        <v>49</v>
      </c>
      <c r="Q36" s="13">
        <v>31</v>
      </c>
      <c r="R36" s="13" t="s">
        <v>38</v>
      </c>
      <c r="S36" s="13">
        <v>0</v>
      </c>
      <c r="T36" s="13">
        <v>0</v>
      </c>
      <c r="U36" s="13" t="s">
        <v>104</v>
      </c>
      <c r="V36" s="13">
        <v>0</v>
      </c>
    </row>
    <row r="37" spans="1:22">
      <c r="A37" s="25"/>
      <c r="B37" s="25"/>
      <c r="C37" s="26">
        <f t="shared" si="0"/>
        <v>32</v>
      </c>
      <c r="D37" s="27" t="s">
        <v>34</v>
      </c>
      <c r="E37" s="26"/>
      <c r="F37" s="55">
        <v>0</v>
      </c>
      <c r="G37" s="55">
        <v>0</v>
      </c>
      <c r="H37" s="55">
        <v>0</v>
      </c>
      <c r="I37" s="55"/>
      <c r="J37" s="55"/>
      <c r="K37" s="55"/>
      <c r="L37" s="55"/>
      <c r="M37" s="21"/>
      <c r="N37" s="21"/>
      <c r="O37" s="49"/>
      <c r="Q37" s="7">
        <v>32</v>
      </c>
      <c r="R37" s="13" t="s">
        <v>40</v>
      </c>
      <c r="S37" s="13">
        <v>1</v>
      </c>
      <c r="T37" s="13">
        <v>0</v>
      </c>
      <c r="U37" s="13">
        <v>0</v>
      </c>
      <c r="V37" s="13">
        <v>0</v>
      </c>
    </row>
    <row r="38" spans="1:22">
      <c r="A38" s="25"/>
      <c r="B38" s="25"/>
      <c r="C38" s="26">
        <f t="shared" si="0"/>
        <v>33</v>
      </c>
      <c r="D38" s="27" t="s">
        <v>34</v>
      </c>
      <c r="E38" s="26"/>
      <c r="F38" s="55">
        <v>0</v>
      </c>
      <c r="G38" s="55">
        <v>0</v>
      </c>
      <c r="H38" s="55">
        <v>0</v>
      </c>
      <c r="I38" s="55"/>
      <c r="J38" s="55"/>
      <c r="K38" s="55"/>
      <c r="L38" s="55"/>
      <c r="M38" s="21"/>
      <c r="N38" s="21"/>
      <c r="O38" s="49"/>
      <c r="Q38" s="7">
        <v>33</v>
      </c>
      <c r="R38" s="13" t="s">
        <v>41</v>
      </c>
      <c r="S38" s="19">
        <v>1</v>
      </c>
      <c r="T38" s="19">
        <v>0</v>
      </c>
      <c r="U38" s="13" t="s">
        <v>50</v>
      </c>
      <c r="V38" s="19">
        <v>0</v>
      </c>
    </row>
    <row r="39" spans="1:22">
      <c r="A39" s="25"/>
      <c r="B39" s="25"/>
      <c r="C39" s="26">
        <f t="shared" si="0"/>
        <v>34</v>
      </c>
      <c r="D39" s="27" t="s">
        <v>34</v>
      </c>
      <c r="E39" s="26"/>
      <c r="F39" s="55">
        <v>0</v>
      </c>
      <c r="G39" s="55">
        <v>0</v>
      </c>
      <c r="H39" s="55">
        <v>0</v>
      </c>
      <c r="I39" s="55"/>
      <c r="J39" s="55"/>
      <c r="K39" s="55"/>
      <c r="L39" s="55"/>
      <c r="M39" s="21"/>
      <c r="N39" s="21"/>
      <c r="O39" s="49"/>
      <c r="Q39" s="13">
        <v>34</v>
      </c>
      <c r="R39" s="13" t="s">
        <v>42</v>
      </c>
      <c r="S39" s="13">
        <v>1</v>
      </c>
      <c r="T39" s="13">
        <v>0</v>
      </c>
      <c r="U39" s="13">
        <v>0</v>
      </c>
      <c r="V39" s="13">
        <v>0</v>
      </c>
    </row>
    <row r="40" spans="1:22">
      <c r="A40" s="25"/>
      <c r="B40" s="25"/>
      <c r="C40" s="26">
        <f t="shared" si="0"/>
        <v>35</v>
      </c>
      <c r="D40" s="27" t="s">
        <v>34</v>
      </c>
      <c r="E40" s="26"/>
      <c r="F40" s="53">
        <v>0</v>
      </c>
      <c r="G40" s="53">
        <v>0</v>
      </c>
      <c r="H40" s="53">
        <v>0</v>
      </c>
      <c r="I40" s="53"/>
      <c r="J40" s="53"/>
      <c r="K40" s="53"/>
      <c r="L40" s="53"/>
      <c r="M40" s="21"/>
      <c r="N40" s="21"/>
      <c r="O40" s="49"/>
      <c r="Q40" s="13">
        <v>35</v>
      </c>
      <c r="R40" s="19" t="s">
        <v>46</v>
      </c>
      <c r="S40" s="19">
        <v>1</v>
      </c>
      <c r="T40" s="19">
        <v>0</v>
      </c>
      <c r="U40" s="19">
        <v>0</v>
      </c>
      <c r="V40" s="19">
        <v>0</v>
      </c>
    </row>
    <row r="41" spans="1:22">
      <c r="A41" s="25"/>
      <c r="B41" s="25"/>
      <c r="C41" s="26">
        <f t="shared" si="0"/>
        <v>36</v>
      </c>
      <c r="D41" s="24" t="s">
        <v>122</v>
      </c>
      <c r="E41" s="23" t="s">
        <v>70</v>
      </c>
      <c r="F41" s="53">
        <v>1.0628571428571429</v>
      </c>
      <c r="G41" s="53">
        <v>0</v>
      </c>
      <c r="H41" s="53">
        <v>0</v>
      </c>
      <c r="I41" s="53"/>
      <c r="J41" s="53"/>
      <c r="K41" s="53"/>
      <c r="L41" s="53"/>
      <c r="M41" s="21"/>
      <c r="N41" s="44">
        <f>1240/70*60/1000</f>
        <v>1.0628571428571429</v>
      </c>
      <c r="O41" s="49"/>
      <c r="Q41" s="7">
        <v>36</v>
      </c>
      <c r="R41" s="19" t="s">
        <v>33</v>
      </c>
      <c r="S41" s="19">
        <v>1</v>
      </c>
      <c r="T41" s="19">
        <v>0</v>
      </c>
      <c r="U41" s="19">
        <v>0</v>
      </c>
      <c r="V41" s="19">
        <v>0</v>
      </c>
    </row>
    <row r="42" spans="1:22">
      <c r="A42" s="25"/>
      <c r="B42" s="25"/>
      <c r="C42" s="26">
        <f t="shared" si="0"/>
        <v>37</v>
      </c>
      <c r="D42" s="27" t="s">
        <v>34</v>
      </c>
      <c r="E42" s="26"/>
      <c r="F42" s="53">
        <v>0</v>
      </c>
      <c r="G42" s="53">
        <v>0</v>
      </c>
      <c r="H42" s="53">
        <v>0</v>
      </c>
      <c r="I42" s="53"/>
      <c r="J42" s="53"/>
      <c r="K42" s="53"/>
      <c r="L42" s="53"/>
      <c r="M42" s="21"/>
      <c r="N42" s="21"/>
      <c r="O42" s="49"/>
      <c r="Q42" s="7">
        <v>37</v>
      </c>
      <c r="R42" s="13" t="s">
        <v>34</v>
      </c>
      <c r="S42" s="13">
        <v>1</v>
      </c>
      <c r="T42" s="13">
        <v>0</v>
      </c>
      <c r="U42" s="13">
        <v>0</v>
      </c>
      <c r="V42" s="13">
        <v>0</v>
      </c>
    </row>
    <row r="43" spans="1:22">
      <c r="A43" s="25"/>
      <c r="B43" s="25"/>
      <c r="C43" s="26">
        <f t="shared" si="0"/>
        <v>38</v>
      </c>
      <c r="D43" s="27" t="s">
        <v>37</v>
      </c>
      <c r="E43" s="26"/>
      <c r="F43" s="53">
        <v>0</v>
      </c>
      <c r="G43" s="53">
        <v>0</v>
      </c>
      <c r="H43" s="53">
        <v>0</v>
      </c>
      <c r="I43" s="53"/>
      <c r="J43" s="53"/>
      <c r="K43" s="53"/>
      <c r="L43" s="53"/>
      <c r="M43" s="21"/>
      <c r="N43" s="21"/>
      <c r="O43" s="49"/>
      <c r="Q43" s="13">
        <v>38</v>
      </c>
      <c r="R43" s="13" t="s">
        <v>34</v>
      </c>
      <c r="S43" s="13">
        <v>1</v>
      </c>
      <c r="T43" s="13">
        <v>0</v>
      </c>
      <c r="U43" s="13">
        <v>0</v>
      </c>
      <c r="V43" s="13">
        <v>0</v>
      </c>
    </row>
    <row r="44" spans="1:22">
      <c r="A44" s="25"/>
      <c r="B44" s="25"/>
      <c r="C44" s="26">
        <f t="shared" si="0"/>
        <v>39</v>
      </c>
      <c r="D44" s="27" t="s">
        <v>37</v>
      </c>
      <c r="E44" s="26"/>
      <c r="F44" s="53">
        <v>0</v>
      </c>
      <c r="G44" s="53">
        <v>0</v>
      </c>
      <c r="H44" s="53">
        <v>0</v>
      </c>
      <c r="I44" s="53"/>
      <c r="J44" s="53"/>
      <c r="K44" s="53"/>
      <c r="L44" s="53"/>
      <c r="M44" s="21"/>
      <c r="N44" s="21"/>
      <c r="O44" s="49"/>
      <c r="Q44" s="13">
        <v>39</v>
      </c>
      <c r="R44" s="13" t="s">
        <v>34</v>
      </c>
      <c r="S44" s="13">
        <v>1</v>
      </c>
      <c r="T44" s="13">
        <v>0</v>
      </c>
      <c r="U44" s="13">
        <v>0</v>
      </c>
      <c r="V44" s="13">
        <v>0</v>
      </c>
    </row>
    <row r="45" spans="1:22">
      <c r="A45" s="25"/>
      <c r="B45" s="25"/>
      <c r="C45" s="26">
        <f t="shared" si="0"/>
        <v>40</v>
      </c>
      <c r="D45" s="27" t="s">
        <v>37</v>
      </c>
      <c r="E45" s="26"/>
      <c r="F45" s="53">
        <v>0</v>
      </c>
      <c r="G45" s="53">
        <v>0</v>
      </c>
      <c r="H45" s="53">
        <v>0</v>
      </c>
      <c r="I45" s="53"/>
      <c r="J45" s="53"/>
      <c r="K45" s="53"/>
      <c r="L45" s="53"/>
      <c r="M45" s="21"/>
      <c r="N45" s="21"/>
      <c r="O45" s="49"/>
      <c r="Q45" s="7">
        <v>40</v>
      </c>
      <c r="R45" s="13" t="s">
        <v>34</v>
      </c>
      <c r="S45" s="13">
        <v>1</v>
      </c>
      <c r="T45" s="13">
        <v>0</v>
      </c>
      <c r="U45" s="13">
        <v>0</v>
      </c>
      <c r="V45" s="13">
        <v>0</v>
      </c>
    </row>
    <row r="46" spans="1:22">
      <c r="A46" s="31" t="s">
        <v>86</v>
      </c>
      <c r="B46" s="31"/>
      <c r="C46" s="32">
        <f t="shared" si="0"/>
        <v>41</v>
      </c>
      <c r="D46" s="31" t="s">
        <v>44</v>
      </c>
      <c r="E46" s="32" t="s">
        <v>75</v>
      </c>
      <c r="F46" s="53">
        <f>I46*1.1</f>
        <v>8.1714285400000003E-2</v>
      </c>
      <c r="G46" s="53">
        <v>7.4285714289999998</v>
      </c>
      <c r="H46" s="53">
        <v>2</v>
      </c>
      <c r="I46" s="53">
        <v>7.4285714000000003E-2</v>
      </c>
      <c r="J46" s="53">
        <v>0</v>
      </c>
      <c r="K46" s="53">
        <v>1</v>
      </c>
      <c r="L46" s="53">
        <v>1</v>
      </c>
      <c r="M46" s="46"/>
      <c r="N46" s="48">
        <f>5.2/70</f>
        <v>7.4285714285714288E-2</v>
      </c>
      <c r="O46" s="47" t="s">
        <v>76</v>
      </c>
      <c r="P46" s="17" t="s">
        <v>111</v>
      </c>
      <c r="Q46" s="7">
        <v>41</v>
      </c>
      <c r="R46" s="13" t="s">
        <v>38</v>
      </c>
      <c r="S46" s="13">
        <v>0</v>
      </c>
      <c r="T46" s="13">
        <v>0</v>
      </c>
      <c r="U46" s="13" t="s">
        <v>112</v>
      </c>
      <c r="V46" s="13">
        <v>0</v>
      </c>
    </row>
    <row r="47" spans="1:22">
      <c r="A47" s="31" t="str">
        <f>A22</f>
        <v>EXP</v>
      </c>
      <c r="B47" s="31"/>
      <c r="C47" s="32">
        <f t="shared" si="0"/>
        <v>42</v>
      </c>
      <c r="D47" s="33" t="s">
        <v>19</v>
      </c>
      <c r="E47" s="32" t="s">
        <v>74</v>
      </c>
      <c r="F47" s="53">
        <v>0</v>
      </c>
      <c r="G47" s="53">
        <v>0</v>
      </c>
      <c r="H47" s="53">
        <v>0</v>
      </c>
      <c r="I47" s="53"/>
      <c r="J47" s="53"/>
      <c r="K47" s="53"/>
      <c r="L47" s="53"/>
      <c r="M47" s="21"/>
      <c r="N47" s="21"/>
      <c r="O47" s="49"/>
      <c r="Q47" s="13">
        <v>42</v>
      </c>
      <c r="R47" s="13" t="s">
        <v>40</v>
      </c>
      <c r="S47" s="13">
        <v>1</v>
      </c>
      <c r="T47" s="13">
        <v>0</v>
      </c>
      <c r="U47" s="13">
        <v>0</v>
      </c>
      <c r="V47" s="13">
        <v>0</v>
      </c>
    </row>
    <row r="48" spans="1:22">
      <c r="A48" s="31"/>
      <c r="B48" s="31"/>
      <c r="C48" s="32">
        <f t="shared" si="0"/>
        <v>43</v>
      </c>
      <c r="D48" s="33" t="s">
        <v>69</v>
      </c>
      <c r="E48" s="32" t="s">
        <v>71</v>
      </c>
      <c r="F48" s="53">
        <v>0.1</v>
      </c>
      <c r="G48" s="53">
        <v>10</v>
      </c>
      <c r="H48" s="53">
        <v>1</v>
      </c>
      <c r="I48" s="53">
        <v>0</v>
      </c>
      <c r="J48" s="53">
        <v>0</v>
      </c>
      <c r="K48" s="53">
        <v>1</v>
      </c>
      <c r="L48" s="53">
        <v>1</v>
      </c>
      <c r="M48" s="21"/>
      <c r="N48" s="21"/>
      <c r="O48" s="49"/>
      <c r="Q48" s="13">
        <v>43</v>
      </c>
      <c r="R48" s="13" t="s">
        <v>41</v>
      </c>
      <c r="S48" s="13">
        <v>0</v>
      </c>
      <c r="T48" s="13">
        <v>0</v>
      </c>
      <c r="U48" s="13" t="s">
        <v>50</v>
      </c>
      <c r="V48" s="13">
        <v>0</v>
      </c>
    </row>
    <row r="49" spans="1:22">
      <c r="A49" s="31"/>
      <c r="B49" s="31"/>
      <c r="C49" s="32">
        <f t="shared" si="0"/>
        <v>44</v>
      </c>
      <c r="D49" s="33" t="s">
        <v>22</v>
      </c>
      <c r="E49" s="32" t="s">
        <v>70</v>
      </c>
      <c r="F49" s="53">
        <v>0</v>
      </c>
      <c r="G49" s="53">
        <v>0</v>
      </c>
      <c r="H49" s="53">
        <v>0</v>
      </c>
      <c r="I49" s="53"/>
      <c r="J49" s="53"/>
      <c r="K49" s="53"/>
      <c r="L49" s="53"/>
      <c r="M49" s="21"/>
      <c r="N49" s="21"/>
      <c r="O49" s="49"/>
      <c r="Q49" s="7">
        <v>44</v>
      </c>
      <c r="R49" s="13" t="s">
        <v>42</v>
      </c>
      <c r="S49" s="13">
        <v>1</v>
      </c>
      <c r="T49" s="13">
        <v>0</v>
      </c>
      <c r="U49" s="13">
        <v>0</v>
      </c>
      <c r="V49" s="13">
        <v>0</v>
      </c>
    </row>
    <row r="50" spans="1:22">
      <c r="A50" s="31"/>
      <c r="B50" s="31"/>
      <c r="C50" s="32">
        <f t="shared" si="0"/>
        <v>45</v>
      </c>
      <c r="D50" s="33" t="s">
        <v>23</v>
      </c>
      <c r="E50" s="34" t="s">
        <v>73</v>
      </c>
      <c r="F50" s="53">
        <v>0</v>
      </c>
      <c r="G50" s="53">
        <v>0</v>
      </c>
      <c r="H50" s="53">
        <v>0</v>
      </c>
      <c r="I50" s="53"/>
      <c r="J50" s="53"/>
      <c r="K50" s="53"/>
      <c r="L50" s="53"/>
      <c r="M50" s="21"/>
      <c r="N50" s="21"/>
      <c r="O50" s="49"/>
      <c r="Q50" s="7">
        <v>45</v>
      </c>
      <c r="R50" s="13" t="s">
        <v>47</v>
      </c>
      <c r="S50" s="13">
        <v>1</v>
      </c>
      <c r="T50" s="13">
        <v>0</v>
      </c>
      <c r="U50" s="13">
        <v>0</v>
      </c>
      <c r="V50" s="13">
        <v>0</v>
      </c>
    </row>
    <row r="51" spans="1:22">
      <c r="A51" s="31"/>
      <c r="B51" s="31"/>
      <c r="C51" s="32">
        <f t="shared" si="0"/>
        <v>46</v>
      </c>
      <c r="D51" s="31" t="s">
        <v>123</v>
      </c>
      <c r="E51" s="32" t="s">
        <v>70</v>
      </c>
      <c r="F51" s="53">
        <f>$F$41*N51/($F$41-N51)</f>
        <v>2.1418427012295765E-2</v>
      </c>
      <c r="G51" s="53">
        <v>0</v>
      </c>
      <c r="H51" s="53">
        <v>0</v>
      </c>
      <c r="I51" s="53"/>
      <c r="J51" s="53"/>
      <c r="K51" s="53"/>
      <c r="L51" s="53"/>
      <c r="M51" s="21"/>
      <c r="N51" s="53">
        <f>(1.5+1.2)/2/64.3</f>
        <v>2.0995334370139972E-2</v>
      </c>
      <c r="O51" s="47" t="s">
        <v>131</v>
      </c>
      <c r="Q51" s="13">
        <v>46</v>
      </c>
      <c r="R51" s="13" t="s">
        <v>39</v>
      </c>
      <c r="S51" s="13">
        <v>1</v>
      </c>
      <c r="T51" s="13" t="s">
        <v>113</v>
      </c>
      <c r="U51" s="13">
        <v>0</v>
      </c>
      <c r="V51" s="13">
        <v>0</v>
      </c>
    </row>
    <row r="52" spans="1:22">
      <c r="A52" s="31"/>
      <c r="B52" s="35" t="str">
        <f>B21</f>
        <v>2C9</v>
      </c>
      <c r="C52" s="32">
        <f t="shared" si="0"/>
        <v>47</v>
      </c>
      <c r="D52" s="33" t="s">
        <v>82</v>
      </c>
      <c r="E52" s="32" t="s">
        <v>33</v>
      </c>
      <c r="F52" s="53">
        <v>0</v>
      </c>
      <c r="G52" s="53">
        <v>0</v>
      </c>
      <c r="H52" s="53">
        <v>0</v>
      </c>
      <c r="I52" s="53"/>
      <c r="J52" s="53"/>
      <c r="K52" s="53"/>
      <c r="L52" s="53"/>
      <c r="M52" s="21"/>
      <c r="N52" s="21"/>
      <c r="O52" s="49"/>
      <c r="Q52" s="7">
        <v>47</v>
      </c>
      <c r="R52" s="13" t="s">
        <v>34</v>
      </c>
      <c r="S52" s="13">
        <v>1</v>
      </c>
      <c r="T52" s="13">
        <v>0</v>
      </c>
      <c r="U52" s="13">
        <v>0</v>
      </c>
      <c r="V52" s="13">
        <v>0</v>
      </c>
    </row>
    <row r="53" spans="1:22">
      <c r="A53" s="31"/>
      <c r="B53" s="35" t="str">
        <f t="shared" ref="B53" si="2">B22</f>
        <v>-</v>
      </c>
      <c r="C53" s="32">
        <f t="shared" si="0"/>
        <v>48</v>
      </c>
      <c r="D53" s="33" t="s">
        <v>83</v>
      </c>
      <c r="E53" s="32" t="s">
        <v>33</v>
      </c>
      <c r="F53" s="53">
        <v>0</v>
      </c>
      <c r="G53" s="53">
        <v>0</v>
      </c>
      <c r="H53" s="53">
        <v>0</v>
      </c>
      <c r="I53" s="53"/>
      <c r="J53" s="53"/>
      <c r="K53" s="53"/>
      <c r="L53" s="53"/>
      <c r="M53" s="21"/>
      <c r="N53" s="21"/>
      <c r="O53" s="49"/>
      <c r="Q53" s="13">
        <v>48</v>
      </c>
      <c r="R53" s="13" t="s">
        <v>34</v>
      </c>
      <c r="S53" s="13">
        <v>1</v>
      </c>
      <c r="T53" s="13">
        <v>0</v>
      </c>
      <c r="U53" s="13">
        <v>0</v>
      </c>
      <c r="V53" s="13">
        <v>0</v>
      </c>
    </row>
    <row r="54" spans="1:22">
      <c r="A54" s="31"/>
      <c r="B54" s="35" t="str">
        <f>B23</f>
        <v>-</v>
      </c>
      <c r="C54" s="32">
        <f t="shared" si="0"/>
        <v>49</v>
      </c>
      <c r="D54" s="33" t="s">
        <v>84</v>
      </c>
      <c r="E54" s="32" t="s">
        <v>33</v>
      </c>
      <c r="F54" s="53">
        <v>0</v>
      </c>
      <c r="G54" s="53">
        <v>0</v>
      </c>
      <c r="H54" s="53">
        <v>0</v>
      </c>
      <c r="I54" s="53"/>
      <c r="J54" s="53"/>
      <c r="K54" s="53"/>
      <c r="L54" s="53"/>
      <c r="M54" s="21"/>
      <c r="N54" s="21"/>
      <c r="O54" s="49"/>
      <c r="Q54" s="7">
        <v>49</v>
      </c>
      <c r="R54" s="13" t="s">
        <v>34</v>
      </c>
      <c r="S54" s="13">
        <v>1</v>
      </c>
      <c r="T54" s="13">
        <v>0</v>
      </c>
      <c r="U54" s="13">
        <v>0</v>
      </c>
      <c r="V54" s="13">
        <v>0</v>
      </c>
    </row>
    <row r="55" spans="1:22">
      <c r="A55" s="31" t="s">
        <v>100</v>
      </c>
      <c r="B55" s="35" t="s">
        <v>97</v>
      </c>
      <c r="C55" s="32">
        <f t="shared" si="0"/>
        <v>50</v>
      </c>
      <c r="D55" s="54" t="s">
        <v>96</v>
      </c>
      <c r="E55" s="32" t="s">
        <v>70</v>
      </c>
      <c r="F55" s="53"/>
      <c r="G55" s="53"/>
      <c r="H55" s="53">
        <v>1</v>
      </c>
      <c r="I55" s="53">
        <v>0</v>
      </c>
      <c r="J55" s="53">
        <v>0</v>
      </c>
      <c r="K55" s="53">
        <v>1</v>
      </c>
      <c r="L55" s="53">
        <v>1</v>
      </c>
      <c r="M55" s="21"/>
      <c r="N55" s="21"/>
      <c r="O55" s="49"/>
      <c r="Q55" s="13">
        <v>50</v>
      </c>
      <c r="R55" s="13" t="s">
        <v>34</v>
      </c>
      <c r="S55" s="13">
        <v>1</v>
      </c>
      <c r="T55" s="13">
        <v>0</v>
      </c>
      <c r="U55" s="13">
        <v>0</v>
      </c>
      <c r="V55" s="13">
        <v>0</v>
      </c>
    </row>
    <row r="56" spans="1:22">
      <c r="A56" s="25" t="s">
        <v>48</v>
      </c>
      <c r="B56" s="25"/>
      <c r="C56" s="26">
        <f t="shared" si="0"/>
        <v>51</v>
      </c>
      <c r="D56" s="25" t="s">
        <v>17</v>
      </c>
      <c r="E56" s="26" t="s">
        <v>75</v>
      </c>
      <c r="F56" s="53">
        <v>1</v>
      </c>
      <c r="G56" s="53">
        <v>0</v>
      </c>
      <c r="H56" s="53">
        <v>0</v>
      </c>
      <c r="I56" s="53"/>
      <c r="J56" s="53"/>
      <c r="K56" s="53"/>
      <c r="L56" s="53"/>
      <c r="M56" s="46"/>
      <c r="N56" s="48">
        <f>5.2/70</f>
        <v>7.4285714285714288E-2</v>
      </c>
      <c r="O56" s="47" t="s">
        <v>76</v>
      </c>
      <c r="P56" s="17" t="s">
        <v>110</v>
      </c>
      <c r="Q56" s="7">
        <v>51</v>
      </c>
      <c r="R56" s="13" t="s">
        <v>38</v>
      </c>
      <c r="S56" s="13">
        <v>0</v>
      </c>
      <c r="T56" s="13">
        <v>0</v>
      </c>
      <c r="U56" s="13" t="s">
        <v>105</v>
      </c>
      <c r="V56" s="13">
        <v>0</v>
      </c>
    </row>
    <row r="57" spans="1:22">
      <c r="A57" s="25" t="str">
        <f>A26</f>
        <v>-</v>
      </c>
      <c r="B57" s="25"/>
      <c r="C57" s="26">
        <f t="shared" si="0"/>
        <v>52</v>
      </c>
      <c r="D57" s="28" t="s">
        <v>19</v>
      </c>
      <c r="E57" s="26" t="s">
        <v>74</v>
      </c>
      <c r="F57" s="53">
        <v>0</v>
      </c>
      <c r="G57" s="53">
        <v>0</v>
      </c>
      <c r="H57" s="53">
        <v>0</v>
      </c>
      <c r="I57" s="53"/>
      <c r="J57" s="53"/>
      <c r="K57" s="53"/>
      <c r="L57" s="53"/>
      <c r="M57" s="21"/>
      <c r="N57" s="21"/>
      <c r="O57" s="49"/>
      <c r="Q57" s="13">
        <v>52</v>
      </c>
      <c r="R57" s="13" t="s">
        <v>40</v>
      </c>
      <c r="S57" s="13">
        <v>1</v>
      </c>
      <c r="T57" s="13">
        <v>0</v>
      </c>
      <c r="U57" s="13">
        <v>0</v>
      </c>
      <c r="V57" s="13">
        <v>0</v>
      </c>
    </row>
    <row r="58" spans="1:22">
      <c r="A58" s="25"/>
      <c r="B58" s="25"/>
      <c r="C58" s="26">
        <f t="shared" si="0"/>
        <v>53</v>
      </c>
      <c r="D58" s="28" t="s">
        <v>69</v>
      </c>
      <c r="E58" s="26" t="s">
        <v>71</v>
      </c>
      <c r="F58" s="53">
        <v>1</v>
      </c>
      <c r="G58" s="53">
        <v>0</v>
      </c>
      <c r="H58" s="53">
        <v>0</v>
      </c>
      <c r="I58" s="53"/>
      <c r="J58" s="53"/>
      <c r="K58" s="53"/>
      <c r="L58" s="53"/>
      <c r="M58" s="21"/>
      <c r="N58" s="21"/>
      <c r="O58" s="49"/>
      <c r="Q58" s="7">
        <v>53</v>
      </c>
      <c r="R58" s="13" t="s">
        <v>41</v>
      </c>
      <c r="S58" s="13">
        <v>0</v>
      </c>
      <c r="T58" s="13">
        <v>0</v>
      </c>
      <c r="U58" s="13" t="s">
        <v>50</v>
      </c>
      <c r="V58" s="13">
        <v>0</v>
      </c>
    </row>
    <row r="59" spans="1:22">
      <c r="A59" s="25"/>
      <c r="B59" s="25"/>
      <c r="C59" s="26">
        <f t="shared" si="0"/>
        <v>54</v>
      </c>
      <c r="D59" s="28" t="s">
        <v>22</v>
      </c>
      <c r="E59" s="26" t="s">
        <v>70</v>
      </c>
      <c r="F59" s="53">
        <v>0</v>
      </c>
      <c r="G59" s="53">
        <v>0</v>
      </c>
      <c r="H59" s="53">
        <v>0</v>
      </c>
      <c r="I59" s="53"/>
      <c r="J59" s="53"/>
      <c r="K59" s="53"/>
      <c r="L59" s="53"/>
      <c r="M59" s="21"/>
      <c r="N59" s="21"/>
      <c r="O59" s="49"/>
      <c r="Q59" s="13">
        <v>54</v>
      </c>
      <c r="R59" s="13" t="s">
        <v>42</v>
      </c>
      <c r="S59" s="13">
        <v>1</v>
      </c>
      <c r="T59" s="13">
        <v>0</v>
      </c>
      <c r="U59" s="13">
        <v>0</v>
      </c>
      <c r="V59" s="13">
        <v>0</v>
      </c>
    </row>
    <row r="60" spans="1:22">
      <c r="A60" s="25"/>
      <c r="B60" s="25"/>
      <c r="C60" s="26">
        <f t="shared" si="0"/>
        <v>55</v>
      </c>
      <c r="D60" s="28" t="s">
        <v>23</v>
      </c>
      <c r="E60" s="36" t="s">
        <v>73</v>
      </c>
      <c r="F60" s="53">
        <v>0</v>
      </c>
      <c r="G60" s="53">
        <v>0</v>
      </c>
      <c r="H60" s="53">
        <v>0</v>
      </c>
      <c r="I60" s="53"/>
      <c r="J60" s="53"/>
      <c r="K60" s="53"/>
      <c r="L60" s="53"/>
      <c r="M60" s="21"/>
      <c r="N60" s="21"/>
      <c r="O60" s="49"/>
      <c r="Q60" s="7">
        <v>55</v>
      </c>
      <c r="R60" s="13" t="s">
        <v>47</v>
      </c>
      <c r="S60" s="13">
        <v>1</v>
      </c>
      <c r="T60" s="13">
        <v>0</v>
      </c>
      <c r="U60" s="13">
        <v>0</v>
      </c>
      <c r="V60" s="13">
        <v>0</v>
      </c>
    </row>
    <row r="61" spans="1:22">
      <c r="A61" s="25"/>
      <c r="B61" s="25"/>
      <c r="C61" s="26">
        <f t="shared" si="0"/>
        <v>56</v>
      </c>
      <c r="D61" s="25" t="s">
        <v>123</v>
      </c>
      <c r="E61" s="26" t="s">
        <v>70</v>
      </c>
      <c r="F61" s="53">
        <v>0</v>
      </c>
      <c r="G61" s="53">
        <v>0</v>
      </c>
      <c r="H61" s="53">
        <v>0</v>
      </c>
      <c r="I61" s="53"/>
      <c r="J61" s="53"/>
      <c r="K61" s="53"/>
      <c r="L61" s="53"/>
      <c r="M61" s="21"/>
      <c r="N61" s="21"/>
      <c r="O61" s="21" t="s">
        <v>127</v>
      </c>
      <c r="Q61" s="13">
        <v>56</v>
      </c>
      <c r="R61" s="13" t="s">
        <v>39</v>
      </c>
      <c r="S61" s="13">
        <v>1</v>
      </c>
      <c r="T61" s="13" t="s">
        <v>114</v>
      </c>
      <c r="U61" s="13">
        <v>0</v>
      </c>
      <c r="V61" s="13">
        <v>0</v>
      </c>
    </row>
    <row r="62" spans="1:22">
      <c r="A62" s="29"/>
      <c r="B62" s="29" t="str">
        <f>B21</f>
        <v>2C9</v>
      </c>
      <c r="C62" s="26">
        <f t="shared" si="0"/>
        <v>57</v>
      </c>
      <c r="D62" s="28" t="s">
        <v>82</v>
      </c>
      <c r="E62" s="26" t="s">
        <v>103</v>
      </c>
      <c r="F62" s="53">
        <v>0</v>
      </c>
      <c r="G62" s="53">
        <v>0</v>
      </c>
      <c r="H62" s="53">
        <v>0</v>
      </c>
      <c r="I62" s="53"/>
      <c r="J62" s="53"/>
      <c r="K62" s="53"/>
      <c r="L62" s="53"/>
      <c r="M62" s="21"/>
      <c r="N62" s="21"/>
      <c r="O62" s="49"/>
      <c r="Q62" s="7">
        <v>57</v>
      </c>
      <c r="R62" s="13" t="s">
        <v>34</v>
      </c>
      <c r="S62" s="13">
        <v>1</v>
      </c>
      <c r="T62" s="13">
        <v>0</v>
      </c>
      <c r="U62" s="13">
        <v>0</v>
      </c>
      <c r="V62" s="13">
        <v>0</v>
      </c>
    </row>
    <row r="63" spans="1:22">
      <c r="A63" s="29"/>
      <c r="B63" s="29" t="str">
        <f t="shared" ref="B63:B64" si="3">B22</f>
        <v>-</v>
      </c>
      <c r="C63" s="26">
        <f t="shared" si="0"/>
        <v>58</v>
      </c>
      <c r="D63" s="28" t="s">
        <v>83</v>
      </c>
      <c r="E63" s="26" t="s">
        <v>103</v>
      </c>
      <c r="F63" s="53">
        <v>0</v>
      </c>
      <c r="G63" s="53">
        <v>0</v>
      </c>
      <c r="H63" s="53">
        <v>0</v>
      </c>
      <c r="I63" s="53"/>
      <c r="J63" s="53"/>
      <c r="K63" s="53"/>
      <c r="L63" s="53"/>
      <c r="M63" s="21"/>
      <c r="N63" s="21"/>
      <c r="O63" s="49"/>
      <c r="Q63" s="13">
        <v>58</v>
      </c>
      <c r="R63" s="13" t="s">
        <v>34</v>
      </c>
      <c r="S63" s="13">
        <v>1</v>
      </c>
      <c r="T63" s="13">
        <v>0</v>
      </c>
      <c r="U63" s="13">
        <v>0</v>
      </c>
      <c r="V63" s="13">
        <v>0</v>
      </c>
    </row>
    <row r="64" spans="1:22">
      <c r="A64" s="29"/>
      <c r="B64" s="29" t="str">
        <f t="shared" si="3"/>
        <v>-</v>
      </c>
      <c r="C64" s="26">
        <f t="shared" si="0"/>
        <v>59</v>
      </c>
      <c r="D64" s="28" t="s">
        <v>84</v>
      </c>
      <c r="E64" s="26" t="s">
        <v>103</v>
      </c>
      <c r="F64" s="53">
        <v>0</v>
      </c>
      <c r="G64" s="53">
        <v>0</v>
      </c>
      <c r="H64" s="53">
        <v>0</v>
      </c>
      <c r="I64" s="53"/>
      <c r="J64" s="53"/>
      <c r="K64" s="53"/>
      <c r="L64" s="53"/>
      <c r="M64" s="21"/>
      <c r="N64" s="21"/>
      <c r="O64" s="49"/>
      <c r="Q64" s="7">
        <v>59</v>
      </c>
      <c r="R64" s="13" t="s">
        <v>34</v>
      </c>
      <c r="S64" s="13">
        <v>1</v>
      </c>
      <c r="T64" s="13">
        <v>0</v>
      </c>
      <c r="U64" s="13">
        <v>0</v>
      </c>
      <c r="V64" s="13">
        <v>0</v>
      </c>
    </row>
    <row r="65" spans="1:22">
      <c r="A65" s="25" t="s">
        <v>99</v>
      </c>
      <c r="B65" s="29" t="s">
        <v>33</v>
      </c>
      <c r="C65" s="26">
        <f t="shared" si="0"/>
        <v>60</v>
      </c>
      <c r="D65" s="28" t="s">
        <v>98</v>
      </c>
      <c r="E65" s="26" t="s">
        <v>102</v>
      </c>
      <c r="F65" s="53">
        <v>0</v>
      </c>
      <c r="G65" s="53">
        <v>0</v>
      </c>
      <c r="H65" s="53">
        <v>0</v>
      </c>
      <c r="I65" s="53"/>
      <c r="J65" s="53"/>
      <c r="K65" s="53"/>
      <c r="L65" s="53"/>
      <c r="M65" s="21"/>
      <c r="N65" s="21"/>
      <c r="O65" s="49"/>
      <c r="Q65" s="13">
        <v>60</v>
      </c>
      <c r="R65" s="13" t="s">
        <v>34</v>
      </c>
      <c r="S65" s="13">
        <v>1</v>
      </c>
      <c r="T65" s="13">
        <v>0</v>
      </c>
      <c r="U65" s="13">
        <v>0</v>
      </c>
      <c r="V65" s="13">
        <v>0</v>
      </c>
    </row>
    <row r="66" spans="1:22">
      <c r="A66" s="31" t="s">
        <v>49</v>
      </c>
      <c r="B66" s="31"/>
      <c r="C66" s="32">
        <f t="shared" si="0"/>
        <v>61</v>
      </c>
      <c r="D66" s="31" t="s">
        <v>17</v>
      </c>
      <c r="E66" s="32" t="s">
        <v>75</v>
      </c>
      <c r="F66" s="53">
        <v>1</v>
      </c>
      <c r="G66" s="53">
        <v>0</v>
      </c>
      <c r="H66" s="53">
        <v>0</v>
      </c>
      <c r="I66" s="53"/>
      <c r="J66" s="53"/>
      <c r="K66" s="53"/>
      <c r="L66" s="53"/>
      <c r="M66" s="21"/>
      <c r="N66" s="21"/>
      <c r="O66" s="49"/>
      <c r="Q66" s="2"/>
    </row>
    <row r="67" spans="1:22">
      <c r="A67" s="31" t="str">
        <f>A30</f>
        <v>-</v>
      </c>
      <c r="B67" s="31"/>
      <c r="C67" s="32">
        <f t="shared" si="0"/>
        <v>62</v>
      </c>
      <c r="D67" s="33" t="s">
        <v>19</v>
      </c>
      <c r="E67" s="32" t="s">
        <v>74</v>
      </c>
      <c r="F67" s="53">
        <v>0</v>
      </c>
      <c r="G67" s="53">
        <v>0</v>
      </c>
      <c r="H67" s="53">
        <v>0</v>
      </c>
      <c r="I67" s="53"/>
      <c r="J67" s="53"/>
      <c r="K67" s="53"/>
      <c r="L67" s="53"/>
      <c r="M67" s="21"/>
      <c r="N67" s="21"/>
      <c r="O67" s="49"/>
      <c r="Q67" s="2"/>
    </row>
    <row r="68" spans="1:22">
      <c r="A68" s="31"/>
      <c r="B68" s="31"/>
      <c r="C68" s="32">
        <f t="shared" si="0"/>
        <v>63</v>
      </c>
      <c r="D68" s="33" t="s">
        <v>69</v>
      </c>
      <c r="E68" s="32" t="s">
        <v>71</v>
      </c>
      <c r="F68" s="53">
        <v>1</v>
      </c>
      <c r="G68" s="53">
        <v>0</v>
      </c>
      <c r="H68" s="53">
        <v>0</v>
      </c>
      <c r="I68" s="53"/>
      <c r="J68" s="53"/>
      <c r="K68" s="53"/>
      <c r="L68" s="53"/>
      <c r="M68" s="21"/>
      <c r="N68" s="21"/>
      <c r="O68" s="49"/>
      <c r="Q68" s="2"/>
    </row>
    <row r="69" spans="1:22">
      <c r="A69" s="31"/>
      <c r="B69" s="31"/>
      <c r="C69" s="32">
        <f t="shared" si="0"/>
        <v>64</v>
      </c>
      <c r="D69" s="33" t="s">
        <v>22</v>
      </c>
      <c r="E69" s="32" t="s">
        <v>70</v>
      </c>
      <c r="F69" s="53">
        <v>0</v>
      </c>
      <c r="G69" s="53">
        <v>0</v>
      </c>
      <c r="H69" s="53">
        <v>0</v>
      </c>
      <c r="I69" s="53"/>
      <c r="J69" s="53"/>
      <c r="K69" s="53"/>
      <c r="L69" s="53"/>
      <c r="M69" s="21"/>
      <c r="N69" s="21"/>
      <c r="O69" s="49"/>
      <c r="Q69" s="2"/>
    </row>
    <row r="70" spans="1:22">
      <c r="A70" s="31"/>
      <c r="B70" s="31"/>
      <c r="C70" s="32">
        <f t="shared" si="0"/>
        <v>65</v>
      </c>
      <c r="D70" s="33" t="s">
        <v>23</v>
      </c>
      <c r="E70" s="34" t="s">
        <v>73</v>
      </c>
      <c r="F70" s="53">
        <v>0</v>
      </c>
      <c r="G70" s="53">
        <v>0</v>
      </c>
      <c r="H70" s="53">
        <v>0</v>
      </c>
      <c r="I70" s="53"/>
      <c r="J70" s="53"/>
      <c r="K70" s="53"/>
      <c r="L70" s="53"/>
      <c r="M70" s="21"/>
      <c r="N70" s="21"/>
      <c r="O70" s="49"/>
      <c r="Q70" s="2"/>
    </row>
    <row r="71" spans="1:22">
      <c r="A71" s="31"/>
      <c r="B71" s="31"/>
      <c r="C71" s="32">
        <f t="shared" ref="C71:C96" si="4">C70+1</f>
        <v>66</v>
      </c>
      <c r="D71" s="31" t="s">
        <v>123</v>
      </c>
      <c r="E71" s="32" t="s">
        <v>70</v>
      </c>
      <c r="F71" s="53">
        <v>0</v>
      </c>
      <c r="G71" s="53">
        <v>0</v>
      </c>
      <c r="H71" s="53">
        <v>0</v>
      </c>
      <c r="I71" s="53"/>
      <c r="J71" s="53"/>
      <c r="K71" s="53"/>
      <c r="L71" s="53"/>
      <c r="M71" s="21"/>
      <c r="N71" s="21"/>
      <c r="O71" s="49"/>
      <c r="Q71" s="2"/>
    </row>
    <row r="72" spans="1:22">
      <c r="A72" s="37"/>
      <c r="B72" s="35" t="str">
        <f>B21</f>
        <v>2C9</v>
      </c>
      <c r="C72" s="32">
        <f t="shared" si="4"/>
        <v>67</v>
      </c>
      <c r="D72" s="33" t="s">
        <v>82</v>
      </c>
      <c r="E72" s="32" t="s">
        <v>33</v>
      </c>
      <c r="F72" s="53">
        <v>0</v>
      </c>
      <c r="G72" s="53">
        <v>0</v>
      </c>
      <c r="H72" s="53">
        <v>0</v>
      </c>
      <c r="I72" s="53"/>
      <c r="J72" s="53"/>
      <c r="K72" s="53"/>
      <c r="L72" s="53"/>
      <c r="M72" s="21"/>
      <c r="N72" s="21"/>
      <c r="O72" s="49"/>
      <c r="Q72" s="2"/>
    </row>
    <row r="73" spans="1:22">
      <c r="A73" s="37"/>
      <c r="B73" s="35" t="str">
        <f t="shared" ref="B73:B74" si="5">B22</f>
        <v>-</v>
      </c>
      <c r="C73" s="32">
        <f t="shared" si="4"/>
        <v>68</v>
      </c>
      <c r="D73" s="33" t="s">
        <v>83</v>
      </c>
      <c r="E73" s="32" t="s">
        <v>33</v>
      </c>
      <c r="F73" s="53">
        <v>0</v>
      </c>
      <c r="G73" s="53">
        <v>0</v>
      </c>
      <c r="H73" s="53">
        <v>0</v>
      </c>
      <c r="I73" s="53"/>
      <c r="J73" s="53"/>
      <c r="K73" s="53"/>
      <c r="L73" s="53"/>
      <c r="M73" s="21"/>
      <c r="N73" s="21"/>
      <c r="O73" s="49"/>
      <c r="Q73" s="2"/>
    </row>
    <row r="74" spans="1:22">
      <c r="A74" s="35"/>
      <c r="B74" s="35" t="str">
        <f t="shared" si="5"/>
        <v>-</v>
      </c>
      <c r="C74" s="32">
        <f t="shared" si="4"/>
        <v>69</v>
      </c>
      <c r="D74" s="33" t="s">
        <v>84</v>
      </c>
      <c r="E74" s="32" t="s">
        <v>33</v>
      </c>
      <c r="F74" s="53">
        <v>0</v>
      </c>
      <c r="G74" s="53">
        <v>0</v>
      </c>
      <c r="H74" s="53">
        <v>0</v>
      </c>
      <c r="I74" s="53"/>
      <c r="J74" s="53"/>
      <c r="K74" s="53"/>
      <c r="L74" s="53"/>
      <c r="M74" s="21"/>
      <c r="N74" s="21"/>
      <c r="O74" s="49"/>
      <c r="Q74" s="2"/>
    </row>
    <row r="75" spans="1:22">
      <c r="A75" s="31" t="s">
        <v>100</v>
      </c>
      <c r="B75" s="35" t="s">
        <v>97</v>
      </c>
      <c r="C75" s="32">
        <f t="shared" si="4"/>
        <v>70</v>
      </c>
      <c r="D75" s="54" t="s">
        <v>96</v>
      </c>
      <c r="E75" s="32" t="s">
        <v>70</v>
      </c>
      <c r="F75" s="53">
        <v>0</v>
      </c>
      <c r="G75" s="53">
        <v>0</v>
      </c>
      <c r="H75" s="53">
        <v>0</v>
      </c>
      <c r="I75" s="53"/>
      <c r="J75" s="53"/>
      <c r="K75" s="53"/>
      <c r="L75" s="53"/>
      <c r="M75" s="21"/>
      <c r="N75" s="21"/>
      <c r="O75" s="49"/>
      <c r="Q75" s="2"/>
    </row>
    <row r="76" spans="1:22">
      <c r="A76" s="25" t="s">
        <v>106</v>
      </c>
      <c r="B76" s="25"/>
      <c r="C76" s="26">
        <f t="shared" si="4"/>
        <v>71</v>
      </c>
      <c r="D76" s="25" t="s">
        <v>17</v>
      </c>
      <c r="E76" s="26" t="s">
        <v>75</v>
      </c>
      <c r="F76" s="53">
        <v>1</v>
      </c>
      <c r="G76" s="53">
        <v>0</v>
      </c>
      <c r="H76" s="53">
        <v>0</v>
      </c>
      <c r="I76" s="53"/>
      <c r="J76" s="53"/>
      <c r="K76" s="53"/>
      <c r="L76" s="53"/>
      <c r="M76" s="46"/>
      <c r="N76" s="48">
        <f>5.2/70</f>
        <v>7.4285714285714288E-2</v>
      </c>
      <c r="O76" s="47" t="s">
        <v>76</v>
      </c>
      <c r="Q76" s="2"/>
    </row>
    <row r="77" spans="1:22">
      <c r="A77" s="25"/>
      <c r="B77" s="25"/>
      <c r="C77" s="26">
        <f t="shared" si="4"/>
        <v>72</v>
      </c>
      <c r="D77" s="28" t="s">
        <v>19</v>
      </c>
      <c r="E77" s="26" t="s">
        <v>61</v>
      </c>
      <c r="F77" s="53">
        <v>0</v>
      </c>
      <c r="G77" s="53">
        <v>0</v>
      </c>
      <c r="H77" s="53">
        <v>0</v>
      </c>
      <c r="I77" s="53"/>
      <c r="J77" s="53"/>
      <c r="K77" s="53"/>
      <c r="L77" s="53"/>
      <c r="Q77" s="2"/>
    </row>
    <row r="78" spans="1:22">
      <c r="A78" s="25"/>
      <c r="B78" s="25"/>
      <c r="C78" s="26">
        <f t="shared" si="4"/>
        <v>73</v>
      </c>
      <c r="D78" s="28" t="s">
        <v>45</v>
      </c>
      <c r="E78" s="26" t="s">
        <v>61</v>
      </c>
      <c r="F78" s="53">
        <v>0</v>
      </c>
      <c r="G78" s="53">
        <v>0</v>
      </c>
      <c r="H78" s="53">
        <v>0</v>
      </c>
      <c r="I78" s="53"/>
      <c r="J78" s="53"/>
      <c r="K78" s="53"/>
      <c r="L78" s="53"/>
      <c r="Q78" s="2"/>
    </row>
    <row r="79" spans="1:22">
      <c r="A79" s="25"/>
      <c r="B79" s="25"/>
      <c r="C79" s="26">
        <f t="shared" si="4"/>
        <v>74</v>
      </c>
      <c r="D79" s="28" t="s">
        <v>62</v>
      </c>
      <c r="E79" s="26" t="s">
        <v>71</v>
      </c>
      <c r="F79" s="53">
        <v>1</v>
      </c>
      <c r="G79" s="53">
        <v>0</v>
      </c>
      <c r="H79" s="53">
        <v>0</v>
      </c>
      <c r="I79" s="53"/>
      <c r="J79" s="53"/>
      <c r="K79" s="53"/>
      <c r="L79" s="53"/>
      <c r="Q79" s="2"/>
    </row>
    <row r="80" spans="1:22">
      <c r="A80" s="25"/>
      <c r="B80" s="25"/>
      <c r="C80" s="26">
        <f t="shared" si="4"/>
        <v>75</v>
      </c>
      <c r="D80" s="28" t="s">
        <v>35</v>
      </c>
      <c r="E80" s="26" t="s">
        <v>72</v>
      </c>
      <c r="F80" s="53">
        <v>1</v>
      </c>
      <c r="G80" s="53">
        <v>0</v>
      </c>
      <c r="H80" s="53">
        <v>0</v>
      </c>
      <c r="I80" s="53"/>
      <c r="J80" s="53"/>
      <c r="K80" s="53"/>
      <c r="L80" s="53"/>
      <c r="Q80" s="2"/>
    </row>
    <row r="81" spans="1:17">
      <c r="A81" s="25"/>
      <c r="B81" s="25"/>
      <c r="C81" s="26">
        <f t="shared" si="4"/>
        <v>76</v>
      </c>
      <c r="D81" s="28" t="s">
        <v>22</v>
      </c>
      <c r="E81" s="26" t="s">
        <v>70</v>
      </c>
      <c r="F81" s="53">
        <v>0</v>
      </c>
      <c r="G81" s="53">
        <v>0</v>
      </c>
      <c r="H81" s="53">
        <v>0</v>
      </c>
      <c r="I81" s="53"/>
      <c r="J81" s="53"/>
      <c r="K81" s="53"/>
      <c r="L81" s="53"/>
      <c r="Q81" s="2"/>
    </row>
    <row r="82" spans="1:17">
      <c r="A82" s="29"/>
      <c r="B82" s="25"/>
      <c r="C82" s="26">
        <f t="shared" si="4"/>
        <v>77</v>
      </c>
      <c r="D82" s="28" t="s">
        <v>23</v>
      </c>
      <c r="E82" s="26" t="s">
        <v>74</v>
      </c>
      <c r="F82" s="53">
        <v>0</v>
      </c>
      <c r="G82" s="53">
        <v>0</v>
      </c>
      <c r="H82" s="53">
        <v>0</v>
      </c>
      <c r="I82" s="53"/>
      <c r="J82" s="53"/>
      <c r="K82" s="53"/>
      <c r="L82" s="53"/>
      <c r="Q82" s="2"/>
    </row>
    <row r="83" spans="1:17">
      <c r="A83" s="29"/>
      <c r="B83" s="25"/>
      <c r="C83" s="26">
        <f t="shared" si="4"/>
        <v>78</v>
      </c>
      <c r="D83" s="28" t="s">
        <v>123</v>
      </c>
      <c r="E83" s="26" t="s">
        <v>70</v>
      </c>
      <c r="F83" s="53">
        <v>0</v>
      </c>
      <c r="G83" s="53">
        <v>0</v>
      </c>
      <c r="H83" s="53">
        <v>0</v>
      </c>
      <c r="I83" s="53"/>
      <c r="J83" s="53"/>
      <c r="K83" s="53"/>
      <c r="L83" s="53"/>
      <c r="Q83" s="2"/>
    </row>
    <row r="84" spans="1:17">
      <c r="A84" s="29"/>
      <c r="B84" s="25"/>
      <c r="C84" s="26">
        <f t="shared" si="4"/>
        <v>79</v>
      </c>
      <c r="D84" s="28" t="s">
        <v>90</v>
      </c>
      <c r="E84" s="26" t="s">
        <v>70</v>
      </c>
      <c r="F84" s="53">
        <v>0</v>
      </c>
      <c r="G84" s="53">
        <v>0</v>
      </c>
      <c r="H84" s="53">
        <v>0</v>
      </c>
      <c r="I84" s="53"/>
      <c r="J84" s="53"/>
      <c r="K84" s="53"/>
      <c r="L84" s="53"/>
      <c r="Q84" s="2"/>
    </row>
    <row r="85" spans="1:17">
      <c r="A85" s="25"/>
      <c r="B85" s="25"/>
      <c r="C85" s="26">
        <f t="shared" si="4"/>
        <v>80</v>
      </c>
      <c r="D85" s="27" t="s">
        <v>91</v>
      </c>
      <c r="E85" s="26" t="s">
        <v>92</v>
      </c>
      <c r="F85" s="53">
        <v>0</v>
      </c>
      <c r="G85" s="53">
        <v>0</v>
      </c>
      <c r="H85" s="53">
        <v>0</v>
      </c>
      <c r="I85" s="53"/>
      <c r="J85" s="53"/>
      <c r="K85" s="53"/>
      <c r="L85" s="53"/>
      <c r="Q85" s="2"/>
    </row>
    <row r="86" spans="1:17">
      <c r="A86" s="31" t="s">
        <v>107</v>
      </c>
      <c r="B86" s="31"/>
      <c r="C86" s="32">
        <f t="shared" si="4"/>
        <v>81</v>
      </c>
      <c r="D86" s="31" t="s">
        <v>17</v>
      </c>
      <c r="E86" s="32" t="s">
        <v>75</v>
      </c>
      <c r="F86" s="53">
        <v>1</v>
      </c>
      <c r="G86" s="53">
        <v>0</v>
      </c>
      <c r="H86" s="53">
        <v>0</v>
      </c>
      <c r="I86" s="53"/>
      <c r="J86" s="53"/>
      <c r="K86" s="53"/>
      <c r="L86" s="53"/>
      <c r="M86" s="21"/>
      <c r="N86" s="48">
        <f>5.2/70</f>
        <v>7.4285714285714288E-2</v>
      </c>
      <c r="O86" s="47" t="s">
        <v>76</v>
      </c>
      <c r="Q86" s="2"/>
    </row>
    <row r="87" spans="1:17">
      <c r="A87" s="31"/>
      <c r="B87" s="31"/>
      <c r="C87" s="32">
        <f t="shared" si="4"/>
        <v>82</v>
      </c>
      <c r="D87" s="33" t="s">
        <v>19</v>
      </c>
      <c r="E87" s="32" t="s">
        <v>61</v>
      </c>
      <c r="F87" s="53">
        <v>0</v>
      </c>
      <c r="G87" s="53">
        <v>0</v>
      </c>
      <c r="H87" s="53">
        <v>0</v>
      </c>
      <c r="I87" s="53"/>
      <c r="J87" s="53"/>
      <c r="K87" s="53"/>
      <c r="L87" s="53"/>
      <c r="M87" s="21"/>
      <c r="Q87" s="2"/>
    </row>
    <row r="88" spans="1:17">
      <c r="A88" s="31"/>
      <c r="B88" s="31"/>
      <c r="C88" s="32">
        <f t="shared" si="4"/>
        <v>83</v>
      </c>
      <c r="D88" s="33" t="s">
        <v>45</v>
      </c>
      <c r="E88" s="32" t="s">
        <v>61</v>
      </c>
      <c r="F88" s="53">
        <v>0</v>
      </c>
      <c r="G88" s="53">
        <v>0</v>
      </c>
      <c r="H88" s="53">
        <v>0</v>
      </c>
      <c r="I88" s="53"/>
      <c r="J88" s="53"/>
      <c r="K88" s="53"/>
      <c r="L88" s="53"/>
      <c r="M88" s="21"/>
      <c r="P88" s="63"/>
      <c r="Q88" s="2"/>
    </row>
    <row r="89" spans="1:17">
      <c r="A89" s="31"/>
      <c r="B89" s="31"/>
      <c r="C89" s="32">
        <f t="shared" si="4"/>
        <v>84</v>
      </c>
      <c r="D89" s="33" t="s">
        <v>62</v>
      </c>
      <c r="E89" s="32" t="s">
        <v>34</v>
      </c>
      <c r="F89" s="53">
        <v>1</v>
      </c>
      <c r="G89" s="53">
        <v>0</v>
      </c>
      <c r="H89" s="53">
        <v>0</v>
      </c>
      <c r="I89" s="53"/>
      <c r="J89" s="53"/>
      <c r="K89" s="53"/>
      <c r="L89" s="53"/>
      <c r="P89" s="63"/>
      <c r="Q89" s="2"/>
    </row>
    <row r="90" spans="1:17">
      <c r="A90" s="31"/>
      <c r="B90" s="31"/>
      <c r="C90" s="32">
        <f t="shared" si="4"/>
        <v>85</v>
      </c>
      <c r="D90" s="33" t="s">
        <v>35</v>
      </c>
      <c r="E90" s="32" t="s">
        <v>34</v>
      </c>
      <c r="F90" s="53">
        <v>1</v>
      </c>
      <c r="G90" s="53">
        <v>0</v>
      </c>
      <c r="H90" s="53">
        <v>0</v>
      </c>
      <c r="I90" s="53"/>
      <c r="J90" s="53"/>
      <c r="K90" s="53"/>
      <c r="L90" s="53"/>
      <c r="P90" s="63"/>
      <c r="Q90" s="2"/>
    </row>
    <row r="91" spans="1:17">
      <c r="A91" s="31"/>
      <c r="B91" s="31"/>
      <c r="C91" s="32">
        <f t="shared" si="4"/>
        <v>86</v>
      </c>
      <c r="D91" s="33" t="s">
        <v>22</v>
      </c>
      <c r="E91" s="32" t="s">
        <v>70</v>
      </c>
      <c r="F91" s="53">
        <v>0</v>
      </c>
      <c r="G91" s="53">
        <v>0</v>
      </c>
      <c r="H91" s="53">
        <v>0</v>
      </c>
      <c r="I91" s="53"/>
      <c r="J91" s="53"/>
      <c r="K91" s="53"/>
      <c r="L91" s="53"/>
      <c r="P91" s="63"/>
      <c r="Q91" s="2"/>
    </row>
    <row r="92" spans="1:17">
      <c r="A92" s="35"/>
      <c r="B92" s="31"/>
      <c r="C92" s="32">
        <f t="shared" si="4"/>
        <v>87</v>
      </c>
      <c r="D92" s="33" t="s">
        <v>23</v>
      </c>
      <c r="E92" s="32" t="s">
        <v>61</v>
      </c>
      <c r="F92" s="53">
        <v>0</v>
      </c>
      <c r="G92" s="53">
        <v>0</v>
      </c>
      <c r="H92" s="53">
        <v>0</v>
      </c>
      <c r="I92" s="53"/>
      <c r="J92" s="53"/>
      <c r="K92" s="53"/>
      <c r="L92" s="53"/>
      <c r="P92" s="63"/>
      <c r="Q92" s="2"/>
    </row>
    <row r="93" spans="1:17">
      <c r="A93" s="35"/>
      <c r="B93" s="31"/>
      <c r="C93" s="32">
        <f t="shared" si="4"/>
        <v>88</v>
      </c>
      <c r="D93" s="33" t="s">
        <v>123</v>
      </c>
      <c r="E93" s="32" t="s">
        <v>70</v>
      </c>
      <c r="F93" s="53">
        <v>0</v>
      </c>
      <c r="G93" s="53">
        <v>0</v>
      </c>
      <c r="H93" s="53">
        <v>0</v>
      </c>
      <c r="I93" s="53"/>
      <c r="J93" s="53"/>
      <c r="K93" s="53"/>
      <c r="L93" s="53"/>
      <c r="P93" s="63"/>
      <c r="Q93" s="2"/>
    </row>
    <row r="94" spans="1:17">
      <c r="A94" s="35"/>
      <c r="B94" s="31"/>
      <c r="C94" s="32">
        <f t="shared" si="4"/>
        <v>89</v>
      </c>
      <c r="D94" s="33" t="s">
        <v>90</v>
      </c>
      <c r="E94" s="32" t="s">
        <v>70</v>
      </c>
      <c r="F94" s="53">
        <v>0</v>
      </c>
      <c r="G94" s="53">
        <v>0</v>
      </c>
      <c r="H94" s="53">
        <v>0</v>
      </c>
      <c r="I94" s="53"/>
      <c r="J94" s="53"/>
      <c r="K94" s="53"/>
      <c r="L94" s="53"/>
      <c r="Q94" s="2"/>
    </row>
    <row r="95" spans="1:17">
      <c r="A95" s="31"/>
      <c r="B95" s="31"/>
      <c r="C95" s="32">
        <f t="shared" si="4"/>
        <v>90</v>
      </c>
      <c r="D95" s="54" t="s">
        <v>91</v>
      </c>
      <c r="E95" s="32" t="s">
        <v>92</v>
      </c>
      <c r="F95" s="53">
        <v>0</v>
      </c>
      <c r="G95" s="53">
        <v>0</v>
      </c>
      <c r="H95" s="53">
        <v>0</v>
      </c>
      <c r="I95" s="53"/>
      <c r="J95" s="53"/>
      <c r="K95" s="53"/>
      <c r="L95" s="53"/>
      <c r="N95" s="62">
        <v>422.91061999999999</v>
      </c>
    </row>
    <row r="96" spans="1:17">
      <c r="A96" s="31" t="s">
        <v>43</v>
      </c>
      <c r="B96" s="31" t="str">
        <f>A22</f>
        <v>EXP</v>
      </c>
      <c r="C96" s="32">
        <f t="shared" si="4"/>
        <v>91</v>
      </c>
      <c r="D96" s="33" t="s">
        <v>88</v>
      </c>
      <c r="E96" s="32" t="s">
        <v>34</v>
      </c>
      <c r="F96" s="53">
        <f>N96/N95</f>
        <v>1.033064953535572</v>
      </c>
      <c r="G96" s="53">
        <v>0</v>
      </c>
      <c r="H96" s="53">
        <v>0</v>
      </c>
      <c r="I96" s="53"/>
      <c r="J96" s="53"/>
      <c r="K96" s="53"/>
      <c r="L96" s="53"/>
      <c r="M96" s="60"/>
      <c r="N96" s="62">
        <v>436.89413999999999</v>
      </c>
      <c r="O96" s="62"/>
    </row>
    <row r="97" spans="1:15">
      <c r="A97" s="31" t="s">
        <v>48</v>
      </c>
      <c r="B97" s="31" t="str">
        <f>A26</f>
        <v>-</v>
      </c>
      <c r="C97" s="32">
        <f>C96+1</f>
        <v>92</v>
      </c>
      <c r="D97" s="33" t="s">
        <v>88</v>
      </c>
      <c r="E97" s="32" t="s">
        <v>34</v>
      </c>
      <c r="F97" s="57">
        <v>1</v>
      </c>
      <c r="G97" s="57">
        <v>0</v>
      </c>
      <c r="H97" s="57">
        <v>0</v>
      </c>
      <c r="I97" s="53"/>
      <c r="J97" s="53"/>
      <c r="K97" s="53"/>
      <c r="L97" s="53"/>
      <c r="M97" s="60"/>
      <c r="N97" s="62"/>
      <c r="O97" s="62"/>
    </row>
    <row r="98" spans="1:15">
      <c r="A98" s="31" t="s">
        <v>49</v>
      </c>
      <c r="B98" s="31" t="str">
        <f>A30</f>
        <v>-</v>
      </c>
      <c r="C98" s="32">
        <f>C97+1</f>
        <v>93</v>
      </c>
      <c r="D98" s="33" t="s">
        <v>88</v>
      </c>
      <c r="E98" s="32" t="s">
        <v>34</v>
      </c>
      <c r="F98" s="57">
        <v>1</v>
      </c>
      <c r="G98" s="57">
        <v>0</v>
      </c>
      <c r="H98" s="57">
        <v>0</v>
      </c>
      <c r="I98" s="57"/>
      <c r="J98" s="57"/>
      <c r="K98" s="57"/>
      <c r="L98" s="57"/>
      <c r="M98" s="60"/>
      <c r="N98" s="62"/>
      <c r="O98" s="62"/>
    </row>
    <row r="99" spans="1:15">
      <c r="A99" s="31"/>
      <c r="B99" s="31"/>
      <c r="C99" s="32">
        <f>C98+1</f>
        <v>94</v>
      </c>
      <c r="D99" s="32" t="s">
        <v>87</v>
      </c>
      <c r="E99" s="32"/>
      <c r="F99" s="57">
        <v>0</v>
      </c>
      <c r="G99" s="57">
        <v>0</v>
      </c>
      <c r="H99" s="57">
        <v>0</v>
      </c>
      <c r="I99" s="57"/>
      <c r="J99" s="57"/>
      <c r="K99" s="57"/>
      <c r="L99" s="57"/>
      <c r="M99" s="60"/>
    </row>
    <row r="100" spans="1:15">
      <c r="A100" s="31"/>
      <c r="B100" s="31"/>
      <c r="C100" s="32">
        <f>C99+1</f>
        <v>95</v>
      </c>
      <c r="D100" s="32" t="s">
        <v>87</v>
      </c>
      <c r="E100" s="32"/>
      <c r="F100" s="53">
        <v>0</v>
      </c>
      <c r="G100" s="53">
        <v>0</v>
      </c>
      <c r="H100" s="53">
        <v>0</v>
      </c>
      <c r="I100" s="53"/>
      <c r="J100" s="53"/>
      <c r="K100" s="53"/>
      <c r="L100" s="53"/>
    </row>
    <row r="101" spans="1:15">
      <c r="A101" s="25" t="s">
        <v>106</v>
      </c>
      <c r="B101" s="38" t="str">
        <f>B21</f>
        <v>2C9</v>
      </c>
      <c r="C101" s="26">
        <f t="shared" ref="C101" si="6">C100+1</f>
        <v>96</v>
      </c>
      <c r="D101" s="28" t="s">
        <v>93</v>
      </c>
      <c r="E101" s="26" t="s">
        <v>109</v>
      </c>
      <c r="F101" s="53">
        <v>10</v>
      </c>
      <c r="G101" s="53">
        <v>10000</v>
      </c>
      <c r="H101" s="53">
        <v>1</v>
      </c>
      <c r="I101" s="53">
        <v>0</v>
      </c>
      <c r="J101" s="53">
        <v>0</v>
      </c>
      <c r="K101" s="53">
        <v>1</v>
      </c>
      <c r="L101" s="53">
        <v>1</v>
      </c>
      <c r="M101" s="21"/>
      <c r="N101" s="21"/>
      <c r="O101" s="49"/>
    </row>
    <row r="102" spans="1:15">
      <c r="A102" s="25"/>
      <c r="B102" s="38" t="str">
        <f>B22</f>
        <v>-</v>
      </c>
      <c r="C102" s="26">
        <f t="shared" ref="C102:C115" si="7">C101+1</f>
        <v>97</v>
      </c>
      <c r="D102" s="28" t="s">
        <v>94</v>
      </c>
      <c r="E102" s="26" t="s">
        <v>109</v>
      </c>
      <c r="F102" s="53">
        <v>0</v>
      </c>
      <c r="G102" s="53">
        <v>0</v>
      </c>
      <c r="H102" s="53">
        <v>0</v>
      </c>
      <c r="I102" s="53"/>
      <c r="J102" s="53"/>
      <c r="K102" s="53"/>
      <c r="L102" s="53"/>
      <c r="M102" s="21"/>
      <c r="N102" s="21"/>
      <c r="O102" s="49"/>
    </row>
    <row r="103" spans="1:15">
      <c r="A103" s="25"/>
      <c r="B103" s="38" t="str">
        <f>B23</f>
        <v>-</v>
      </c>
      <c r="C103" s="26">
        <f t="shared" si="7"/>
        <v>98</v>
      </c>
      <c r="D103" s="52" t="s">
        <v>95</v>
      </c>
      <c r="E103" s="26" t="s">
        <v>109</v>
      </c>
      <c r="F103" s="53">
        <v>0</v>
      </c>
      <c r="G103" s="53">
        <v>0</v>
      </c>
      <c r="H103" s="53">
        <v>0</v>
      </c>
      <c r="I103" s="53"/>
      <c r="J103" s="53"/>
      <c r="K103" s="53"/>
      <c r="L103" s="53"/>
      <c r="N103" s="21"/>
      <c r="O103" s="49"/>
    </row>
    <row r="104" spans="1:15">
      <c r="A104" s="25"/>
      <c r="B104" s="38" t="str">
        <f>CONCATENATE("MBI_",B101)</f>
        <v>MBI_2C9</v>
      </c>
      <c r="C104" s="26">
        <f t="shared" si="7"/>
        <v>99</v>
      </c>
      <c r="D104" s="28" t="s">
        <v>115</v>
      </c>
      <c r="E104" s="26" t="s">
        <v>34</v>
      </c>
      <c r="F104" s="53">
        <v>0</v>
      </c>
      <c r="G104" s="53">
        <v>0</v>
      </c>
      <c r="H104" s="53">
        <v>0</v>
      </c>
      <c r="I104" s="53"/>
      <c r="J104" s="53"/>
      <c r="K104" s="53"/>
      <c r="L104" s="53"/>
      <c r="M104" s="50"/>
      <c r="N104" s="50"/>
      <c r="O104" s="51"/>
    </row>
    <row r="105" spans="1:15">
      <c r="A105" s="39"/>
      <c r="B105" s="38" t="str">
        <f t="shared" ref="B105:B106" si="8">CONCATENATE("MBI_",B102)</f>
        <v>MBI_-</v>
      </c>
      <c r="C105" s="26">
        <f t="shared" si="7"/>
        <v>100</v>
      </c>
      <c r="D105" s="28" t="s">
        <v>116</v>
      </c>
      <c r="E105" s="26" t="s">
        <v>34</v>
      </c>
      <c r="F105" s="53">
        <v>0</v>
      </c>
      <c r="G105" s="53">
        <v>0</v>
      </c>
      <c r="H105" s="53">
        <v>0</v>
      </c>
      <c r="I105" s="53"/>
      <c r="J105" s="53"/>
      <c r="K105" s="53"/>
      <c r="L105" s="53"/>
    </row>
    <row r="106" spans="1:15">
      <c r="A106" s="25"/>
      <c r="B106" s="38" t="str">
        <f t="shared" si="8"/>
        <v>MBI_-</v>
      </c>
      <c r="C106" s="26">
        <f t="shared" si="7"/>
        <v>101</v>
      </c>
      <c r="D106" s="28" t="s">
        <v>117</v>
      </c>
      <c r="E106" s="26" t="s">
        <v>34</v>
      </c>
      <c r="F106" s="53">
        <v>0</v>
      </c>
      <c r="G106" s="53">
        <v>0</v>
      </c>
      <c r="H106" s="53">
        <v>0</v>
      </c>
      <c r="I106" s="53"/>
      <c r="J106" s="53"/>
      <c r="K106" s="53"/>
      <c r="L106" s="53"/>
    </row>
    <row r="107" spans="1:15">
      <c r="A107" s="25"/>
      <c r="B107" s="40" t="s">
        <v>108</v>
      </c>
      <c r="C107" s="41">
        <f t="shared" si="7"/>
        <v>102</v>
      </c>
      <c r="D107" s="42" t="s">
        <v>68</v>
      </c>
      <c r="E107" s="41" t="s">
        <v>34</v>
      </c>
      <c r="F107" s="53">
        <v>0</v>
      </c>
      <c r="G107" s="53">
        <v>0</v>
      </c>
      <c r="H107" s="53">
        <v>0</v>
      </c>
      <c r="I107" s="53"/>
      <c r="J107" s="53"/>
      <c r="K107" s="53"/>
      <c r="L107" s="53"/>
    </row>
    <row r="108" spans="1:15">
      <c r="A108" s="25" t="s">
        <v>107</v>
      </c>
      <c r="B108" s="38" t="str">
        <f>B101</f>
        <v>2C9</v>
      </c>
      <c r="C108" s="26">
        <f t="shared" si="7"/>
        <v>103</v>
      </c>
      <c r="D108" s="28" t="s">
        <v>93</v>
      </c>
      <c r="E108" s="26" t="s">
        <v>109</v>
      </c>
      <c r="F108" s="53">
        <v>0</v>
      </c>
      <c r="G108" s="53">
        <v>0</v>
      </c>
      <c r="H108" s="53">
        <v>0</v>
      </c>
      <c r="I108" s="53"/>
      <c r="J108" s="53"/>
      <c r="K108" s="53"/>
      <c r="L108" s="53"/>
    </row>
    <row r="109" spans="1:15">
      <c r="A109" s="25"/>
      <c r="B109" s="38" t="str">
        <f t="shared" ref="B109:B114" si="9">B102</f>
        <v>-</v>
      </c>
      <c r="C109" s="26">
        <f t="shared" si="7"/>
        <v>104</v>
      </c>
      <c r="D109" s="28" t="s">
        <v>94</v>
      </c>
      <c r="E109" s="26" t="s">
        <v>109</v>
      </c>
      <c r="F109" s="53">
        <v>0</v>
      </c>
      <c r="G109" s="53">
        <v>0</v>
      </c>
      <c r="H109" s="53">
        <v>0</v>
      </c>
      <c r="I109" s="53"/>
      <c r="J109" s="53"/>
      <c r="K109" s="53"/>
      <c r="L109" s="53"/>
    </row>
    <row r="110" spans="1:15">
      <c r="A110" s="25"/>
      <c r="B110" s="38" t="str">
        <f t="shared" si="9"/>
        <v>-</v>
      </c>
      <c r="C110" s="26">
        <f t="shared" si="7"/>
        <v>105</v>
      </c>
      <c r="D110" s="52" t="s">
        <v>95</v>
      </c>
      <c r="E110" s="26" t="s">
        <v>109</v>
      </c>
      <c r="F110" s="53">
        <v>0</v>
      </c>
      <c r="G110" s="53">
        <v>0</v>
      </c>
      <c r="H110" s="53">
        <v>0</v>
      </c>
      <c r="I110" s="53"/>
      <c r="J110" s="53"/>
      <c r="K110" s="53"/>
      <c r="L110" s="53"/>
    </row>
    <row r="111" spans="1:15">
      <c r="A111" s="25"/>
      <c r="B111" s="38" t="str">
        <f t="shared" si="9"/>
        <v>MBI_2C9</v>
      </c>
      <c r="C111" s="26">
        <f t="shared" si="7"/>
        <v>106</v>
      </c>
      <c r="D111" s="28" t="s">
        <v>115</v>
      </c>
      <c r="E111" s="26" t="s">
        <v>34</v>
      </c>
      <c r="F111" s="57">
        <v>0</v>
      </c>
      <c r="G111" s="57">
        <v>0</v>
      </c>
      <c r="H111" s="57">
        <v>0</v>
      </c>
      <c r="I111" s="57"/>
      <c r="J111" s="57"/>
      <c r="K111" s="57"/>
      <c r="L111" s="57"/>
      <c r="M111" s="60"/>
    </row>
    <row r="112" spans="1:15">
      <c r="A112" s="39"/>
      <c r="B112" s="38" t="str">
        <f t="shared" si="9"/>
        <v>MBI_-</v>
      </c>
      <c r="C112" s="26">
        <f t="shared" si="7"/>
        <v>107</v>
      </c>
      <c r="D112" s="28" t="s">
        <v>116</v>
      </c>
      <c r="E112" s="26" t="s">
        <v>34</v>
      </c>
      <c r="F112" s="57">
        <v>0</v>
      </c>
      <c r="G112" s="57">
        <v>0</v>
      </c>
      <c r="H112" s="57">
        <v>0</v>
      </c>
      <c r="I112" s="57"/>
      <c r="J112" s="57"/>
      <c r="K112" s="57"/>
      <c r="L112" s="57"/>
      <c r="M112" s="60"/>
    </row>
    <row r="113" spans="1:15">
      <c r="A113" s="25"/>
      <c r="B113" s="38" t="str">
        <f t="shared" si="9"/>
        <v>MBI_-</v>
      </c>
      <c r="C113" s="26">
        <f t="shared" si="7"/>
        <v>108</v>
      </c>
      <c r="D113" s="28" t="s">
        <v>117</v>
      </c>
      <c r="E113" s="26" t="s">
        <v>34</v>
      </c>
      <c r="F113" s="57">
        <v>0</v>
      </c>
      <c r="G113" s="57">
        <v>0</v>
      </c>
      <c r="H113" s="57">
        <v>0</v>
      </c>
      <c r="I113" s="57"/>
      <c r="J113" s="57"/>
      <c r="K113" s="57"/>
      <c r="L113" s="57"/>
      <c r="M113" s="60"/>
      <c r="N113" s="62"/>
      <c r="O113" s="62"/>
    </row>
    <row r="114" spans="1:15">
      <c r="A114" s="25"/>
      <c r="B114" s="38" t="str">
        <f t="shared" si="9"/>
        <v>Intes_3A4</v>
      </c>
      <c r="C114" s="41">
        <f t="shared" si="7"/>
        <v>109</v>
      </c>
      <c r="D114" s="42" t="s">
        <v>68</v>
      </c>
      <c r="E114" s="41" t="s">
        <v>34</v>
      </c>
      <c r="F114" s="57">
        <v>0</v>
      </c>
      <c r="G114" s="57">
        <v>0</v>
      </c>
      <c r="H114" s="57">
        <v>0</v>
      </c>
      <c r="I114" s="57"/>
      <c r="J114" s="57"/>
      <c r="K114" s="57"/>
      <c r="L114" s="57"/>
      <c r="M114" s="60"/>
      <c r="N114" s="62"/>
      <c r="O114" s="62"/>
    </row>
    <row r="115" spans="1:15">
      <c r="A115" s="25"/>
      <c r="B115" s="25"/>
      <c r="C115" s="26">
        <f t="shared" si="7"/>
        <v>110</v>
      </c>
      <c r="D115" s="27" t="s">
        <v>34</v>
      </c>
      <c r="E115" s="26"/>
      <c r="F115" s="57">
        <v>0</v>
      </c>
      <c r="G115" s="57">
        <v>0</v>
      </c>
      <c r="H115" s="57">
        <v>0</v>
      </c>
      <c r="I115" s="57"/>
      <c r="J115" s="57"/>
      <c r="K115" s="57"/>
      <c r="L115" s="57"/>
      <c r="M115" s="60"/>
      <c r="N115" s="62"/>
      <c r="O115" s="62"/>
    </row>
  </sheetData>
  <phoneticPr fontId="1"/>
  <pageMargins left="0.7" right="0.7" top="0.75" bottom="0.75" header="0.3" footer="0.3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</cp:lastModifiedBy>
  <dcterms:created xsi:type="dcterms:W3CDTF">2012-03-10T16:44:50Z</dcterms:created>
  <dcterms:modified xsi:type="dcterms:W3CDTF">2013-12-04T02:46:33Z</dcterms:modified>
</cp:coreProperties>
</file>