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13620" windowHeight="149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4" i="1" l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K14" i="1"/>
  <c r="J14" i="1"/>
  <c r="I14" i="1"/>
  <c r="H14" i="1"/>
  <c r="G14" i="1"/>
  <c r="F14" i="1"/>
  <c r="E14" i="1"/>
  <c r="D14" i="1"/>
  <c r="C14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K12" i="1"/>
  <c r="J12" i="1"/>
  <c r="I12" i="1"/>
  <c r="H12" i="1"/>
  <c r="G12" i="1"/>
  <c r="F12" i="1"/>
  <c r="E12" i="1"/>
  <c r="D12" i="1"/>
  <c r="C12" i="1"/>
  <c r="C7" i="1"/>
  <c r="M7" i="1"/>
  <c r="M9" i="1"/>
  <c r="N7" i="1"/>
  <c r="N9" i="1"/>
  <c r="O7" i="1"/>
  <c r="O9" i="1"/>
  <c r="P7" i="1"/>
  <c r="P9" i="1"/>
  <c r="Q7" i="1"/>
  <c r="Q9" i="1"/>
  <c r="R7" i="1"/>
  <c r="R9" i="1"/>
  <c r="S7" i="1"/>
  <c r="T7" i="1"/>
  <c r="S9" i="1"/>
  <c r="U7" i="1"/>
  <c r="T9" i="1"/>
  <c r="V7" i="1"/>
  <c r="U9" i="1"/>
  <c r="W7" i="1"/>
  <c r="V9" i="1"/>
  <c r="X7" i="1"/>
  <c r="W9" i="1"/>
  <c r="Y7" i="1"/>
  <c r="X9" i="1"/>
  <c r="Z7" i="1"/>
  <c r="Y9" i="1"/>
  <c r="AA7" i="1"/>
  <c r="Z9" i="1"/>
  <c r="M10" i="1"/>
  <c r="C9" i="1"/>
  <c r="D7" i="1"/>
  <c r="D9" i="1"/>
  <c r="E7" i="1"/>
  <c r="E9" i="1"/>
  <c r="F7" i="1"/>
  <c r="F9" i="1"/>
  <c r="G7" i="1"/>
  <c r="G9" i="1"/>
  <c r="H7" i="1"/>
  <c r="H9" i="1"/>
  <c r="I7" i="1"/>
  <c r="J7" i="1"/>
  <c r="I9" i="1"/>
  <c r="K7" i="1"/>
  <c r="J9" i="1"/>
  <c r="L7" i="1"/>
  <c r="K9" i="1"/>
  <c r="C10" i="1"/>
</calcChain>
</file>

<file path=xl/sharedStrings.xml><?xml version="1.0" encoding="utf-8"?>
<sst xmlns="http://schemas.openxmlformats.org/spreadsheetml/2006/main" count="41" uniqueCount="14">
  <si>
    <t>SN38G</t>
    <phoneticPr fontId="1"/>
  </si>
  <si>
    <t>NPC</t>
    <phoneticPr fontId="1"/>
  </si>
  <si>
    <t>APC</t>
    <phoneticPr fontId="1"/>
  </si>
  <si>
    <t>CPT11</t>
    <phoneticPr fontId="1"/>
  </si>
  <si>
    <t>SN38</t>
    <phoneticPr fontId="1"/>
  </si>
  <si>
    <t>Percent</t>
    <phoneticPr fontId="1"/>
  </si>
  <si>
    <t>Urine</t>
    <phoneticPr fontId="1"/>
  </si>
  <si>
    <t>Feces</t>
    <phoneticPr fontId="1"/>
  </si>
  <si>
    <t>Bile</t>
    <phoneticPr fontId="1"/>
  </si>
  <si>
    <t>Aoki</t>
    <phoneticPr fontId="1"/>
  </si>
  <si>
    <t>My calc</t>
    <phoneticPr fontId="1"/>
  </si>
  <si>
    <t>Combine SN38&amp;G</t>
    <phoneticPr fontId="1"/>
  </si>
  <si>
    <t>Normalized</t>
    <phoneticPr fontId="1"/>
  </si>
  <si>
    <t>Normalized to 1500µg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</si>
</sst>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</cellXfs>
  <cellStyles count="9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topLeftCell="A2" workbookViewId="0">
      <selection activeCell="B14" sqref="B14"/>
    </sheetView>
  </sheetViews>
  <sheetFormatPr baseColWidth="12" defaultRowHeight="18" x14ac:dyDescent="0"/>
  <cols>
    <col min="1" max="1" width="12.83203125" style="1"/>
    <col min="2" max="2" width="12.83203125" style="2"/>
    <col min="3" max="16384" width="12.83203125" style="1"/>
  </cols>
  <sheetData>
    <row r="1" spans="1:27">
      <c r="C1" s="1" t="s">
        <v>6</v>
      </c>
      <c r="H1" s="1" t="s">
        <v>7</v>
      </c>
      <c r="M1" s="1" t="s">
        <v>6</v>
      </c>
      <c r="R1" s="1" t="s">
        <v>7</v>
      </c>
      <c r="W1" s="1" t="s">
        <v>8</v>
      </c>
    </row>
    <row r="2" spans="1:27">
      <c r="C2" s="1" t="s">
        <v>3</v>
      </c>
      <c r="D2" s="1" t="s">
        <v>4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0</v>
      </c>
      <c r="P2" s="1" t="s">
        <v>1</v>
      </c>
      <c r="Q2" s="1" t="s">
        <v>2</v>
      </c>
      <c r="R2" s="1" t="s">
        <v>3</v>
      </c>
      <c r="S2" s="1" t="s">
        <v>4</v>
      </c>
      <c r="T2" s="1" t="s">
        <v>0</v>
      </c>
      <c r="U2" s="1" t="s">
        <v>1</v>
      </c>
      <c r="V2" s="1" t="s">
        <v>2</v>
      </c>
      <c r="W2" s="1" t="s">
        <v>3</v>
      </c>
      <c r="X2" s="1" t="s">
        <v>4</v>
      </c>
      <c r="Y2" s="1" t="s">
        <v>0</v>
      </c>
      <c r="Z2" s="1" t="s">
        <v>1</v>
      </c>
      <c r="AA2" s="1" t="s">
        <v>2</v>
      </c>
    </row>
    <row r="3" spans="1:27">
      <c r="A3" s="1" t="s">
        <v>5</v>
      </c>
      <c r="C3" s="1">
        <v>22.4</v>
      </c>
      <c r="D3" s="1">
        <v>0.43</v>
      </c>
      <c r="E3" s="1">
        <v>3.02</v>
      </c>
      <c r="F3" s="1">
        <v>0.14000000000000001</v>
      </c>
      <c r="G3" s="1">
        <v>2.23</v>
      </c>
      <c r="H3" s="1">
        <v>32.31</v>
      </c>
      <c r="I3" s="1">
        <v>8.24</v>
      </c>
      <c r="J3" s="1">
        <v>0.27</v>
      </c>
      <c r="K3" s="1">
        <v>1.36</v>
      </c>
      <c r="L3" s="1">
        <v>8.2899999999999991</v>
      </c>
      <c r="M3" s="1">
        <v>21.77</v>
      </c>
      <c r="N3" s="1">
        <v>0.9</v>
      </c>
      <c r="O3" s="1">
        <v>12.01</v>
      </c>
      <c r="P3" s="1">
        <v>0.09</v>
      </c>
      <c r="Q3" s="1">
        <v>7.73</v>
      </c>
      <c r="R3" s="1">
        <v>6.26</v>
      </c>
      <c r="S3" s="1">
        <v>2.78</v>
      </c>
      <c r="T3" s="1">
        <v>0</v>
      </c>
      <c r="U3" s="1">
        <v>0.32</v>
      </c>
      <c r="V3" s="1">
        <v>1.66</v>
      </c>
      <c r="W3" s="1">
        <v>18.46</v>
      </c>
      <c r="X3" s="1">
        <v>0.44</v>
      </c>
      <c r="Y3" s="1">
        <v>2.67</v>
      </c>
      <c r="Z3" s="1">
        <v>0.3</v>
      </c>
      <c r="AA3" s="1">
        <v>3.9</v>
      </c>
    </row>
    <row r="6" spans="1:27">
      <c r="B6" s="2" t="s">
        <v>9</v>
      </c>
      <c r="C6" s="1">
        <v>957.9</v>
      </c>
      <c r="D6" s="1">
        <v>18.399999999999999</v>
      </c>
      <c r="E6" s="1">
        <v>129.1</v>
      </c>
      <c r="F6" s="1">
        <v>5.99</v>
      </c>
      <c r="G6" s="1">
        <v>95.4</v>
      </c>
      <c r="H6" s="1">
        <v>1381.7</v>
      </c>
      <c r="I6" s="1">
        <v>352.4</v>
      </c>
      <c r="J6" s="1">
        <v>11.5</v>
      </c>
      <c r="K6" s="1">
        <v>58.2</v>
      </c>
      <c r="L6" s="1">
        <v>354.5</v>
      </c>
      <c r="M6" s="1">
        <v>859</v>
      </c>
      <c r="N6" s="1">
        <v>35.5</v>
      </c>
      <c r="O6" s="1">
        <v>473.9</v>
      </c>
      <c r="P6" s="1">
        <v>3.55</v>
      </c>
      <c r="Q6" s="1">
        <v>305</v>
      </c>
      <c r="W6" s="1">
        <v>975.4</v>
      </c>
      <c r="X6" s="1">
        <v>127.1</v>
      </c>
      <c r="Y6" s="1">
        <v>105.4</v>
      </c>
      <c r="Z6" s="1">
        <v>24.5</v>
      </c>
      <c r="AA6" s="1">
        <v>219.4</v>
      </c>
    </row>
    <row r="7" spans="1:27">
      <c r="A7" s="1">
        <v>4860</v>
      </c>
      <c r="B7" s="2" t="s">
        <v>10</v>
      </c>
      <c r="C7" s="1">
        <f t="shared" ref="C7:AA7" si="0">$A7*C3/100</f>
        <v>1088.6400000000001</v>
      </c>
      <c r="D7" s="1">
        <f t="shared" si="0"/>
        <v>20.898000000000003</v>
      </c>
      <c r="E7" s="1">
        <f t="shared" si="0"/>
        <v>146.77200000000002</v>
      </c>
      <c r="F7" s="1">
        <f t="shared" si="0"/>
        <v>6.8040000000000012</v>
      </c>
      <c r="G7" s="1">
        <f t="shared" si="0"/>
        <v>108.37799999999999</v>
      </c>
      <c r="H7" s="1">
        <f t="shared" si="0"/>
        <v>1570.2660000000001</v>
      </c>
      <c r="I7" s="1">
        <f t="shared" si="0"/>
        <v>400.464</v>
      </c>
      <c r="J7" s="1">
        <f t="shared" si="0"/>
        <v>13.122</v>
      </c>
      <c r="K7" s="1">
        <f t="shared" si="0"/>
        <v>66.096000000000004</v>
      </c>
      <c r="L7" s="1">
        <f t="shared" si="0"/>
        <v>402.89399999999995</v>
      </c>
      <c r="M7" s="1">
        <f t="shared" si="0"/>
        <v>1058.0219999999999</v>
      </c>
      <c r="N7" s="1">
        <f t="shared" si="0"/>
        <v>43.74</v>
      </c>
      <c r="O7" s="1">
        <f t="shared" si="0"/>
        <v>583.68600000000004</v>
      </c>
      <c r="P7" s="1">
        <f t="shared" si="0"/>
        <v>4.3739999999999997</v>
      </c>
      <c r="Q7" s="1">
        <f t="shared" si="0"/>
        <v>375.67800000000005</v>
      </c>
      <c r="R7" s="1">
        <f t="shared" si="0"/>
        <v>304.23599999999999</v>
      </c>
      <c r="S7" s="1">
        <f t="shared" si="0"/>
        <v>135.108</v>
      </c>
      <c r="T7" s="1">
        <f t="shared" si="0"/>
        <v>0</v>
      </c>
      <c r="U7" s="1">
        <f t="shared" si="0"/>
        <v>15.552</v>
      </c>
      <c r="V7" s="1">
        <f t="shared" si="0"/>
        <v>80.675999999999988</v>
      </c>
      <c r="W7" s="1">
        <f t="shared" si="0"/>
        <v>897.15600000000006</v>
      </c>
      <c r="X7" s="1">
        <f t="shared" si="0"/>
        <v>21.384</v>
      </c>
      <c r="Y7" s="1">
        <f t="shared" si="0"/>
        <v>129.762</v>
      </c>
      <c r="Z7" s="1">
        <f t="shared" si="0"/>
        <v>14.58</v>
      </c>
      <c r="AA7" s="1">
        <f t="shared" si="0"/>
        <v>189.54</v>
      </c>
    </row>
    <row r="9" spans="1:27">
      <c r="B9" s="2" t="s">
        <v>11</v>
      </c>
      <c r="C9" s="1">
        <f>C7</f>
        <v>1088.6400000000001</v>
      </c>
      <c r="D9" s="1">
        <f t="shared" ref="D9:H9" si="1">D7</f>
        <v>20.898000000000003</v>
      </c>
      <c r="E9" s="1">
        <f t="shared" si="1"/>
        <v>146.77200000000002</v>
      </c>
      <c r="F9" s="1">
        <f t="shared" si="1"/>
        <v>6.8040000000000012</v>
      </c>
      <c r="G9" s="1">
        <f t="shared" si="1"/>
        <v>108.37799999999999</v>
      </c>
      <c r="H9" s="1">
        <f t="shared" si="1"/>
        <v>1570.2660000000001</v>
      </c>
      <c r="I9" s="1">
        <f>I7+J7</f>
        <v>413.58600000000001</v>
      </c>
      <c r="J9" s="1">
        <f>K7</f>
        <v>66.096000000000004</v>
      </c>
      <c r="K9" s="1">
        <f>L7</f>
        <v>402.89399999999995</v>
      </c>
      <c r="M9" s="1">
        <f t="shared" ref="M9:R9" si="2">M7</f>
        <v>1058.0219999999999</v>
      </c>
      <c r="N9" s="1">
        <f t="shared" si="2"/>
        <v>43.74</v>
      </c>
      <c r="O9" s="1">
        <f t="shared" si="2"/>
        <v>583.68600000000004</v>
      </c>
      <c r="P9" s="1">
        <f t="shared" si="2"/>
        <v>4.3739999999999997</v>
      </c>
      <c r="Q9" s="1">
        <f t="shared" si="2"/>
        <v>375.67800000000005</v>
      </c>
      <c r="R9" s="1">
        <f t="shared" si="2"/>
        <v>304.23599999999999</v>
      </c>
      <c r="S9" s="1">
        <f>S7+T7</f>
        <v>135.108</v>
      </c>
      <c r="T9" s="1">
        <f t="shared" ref="T9:Z9" si="3">U7</f>
        <v>15.552</v>
      </c>
      <c r="U9" s="1">
        <f t="shared" si="3"/>
        <v>80.675999999999988</v>
      </c>
      <c r="V9" s="1">
        <f t="shared" si="3"/>
        <v>897.15600000000006</v>
      </c>
      <c r="W9" s="1">
        <f t="shared" si="3"/>
        <v>21.384</v>
      </c>
      <c r="X9" s="1">
        <f t="shared" si="3"/>
        <v>129.762</v>
      </c>
      <c r="Y9" s="1">
        <f t="shared" si="3"/>
        <v>14.58</v>
      </c>
      <c r="Z9" s="1">
        <f t="shared" si="3"/>
        <v>189.54</v>
      </c>
    </row>
    <row r="10" spans="1:27">
      <c r="C10" s="1">
        <f>SUM(C9:K9)</f>
        <v>3824.3339999999998</v>
      </c>
      <c r="M10" s="1">
        <f>SUM(M9:AA9)</f>
        <v>3853.4940000000001</v>
      </c>
    </row>
    <row r="12" spans="1:27">
      <c r="B12" s="2" t="s">
        <v>12</v>
      </c>
      <c r="C12" s="1">
        <f>C9/$C10*$A7</f>
        <v>1383.4540602363709</v>
      </c>
      <c r="D12" s="1">
        <f t="shared" ref="D12:K12" si="4">D9/$C10*$A7</f>
        <v>26.557377049180332</v>
      </c>
      <c r="E12" s="1">
        <f t="shared" si="4"/>
        <v>186.5192527640107</v>
      </c>
      <c r="F12" s="1">
        <f t="shared" si="4"/>
        <v>8.6465878764773176</v>
      </c>
      <c r="G12" s="1">
        <f t="shared" si="4"/>
        <v>137.72779260388867</v>
      </c>
      <c r="H12" s="1">
        <f t="shared" si="4"/>
        <v>1995.5089592070151</v>
      </c>
      <c r="I12" s="1">
        <f t="shared" si="4"/>
        <v>525.58902020587118</v>
      </c>
      <c r="J12" s="1">
        <f t="shared" si="4"/>
        <v>83.995425085779658</v>
      </c>
      <c r="K12" s="1">
        <f t="shared" si="4"/>
        <v>512.00152497140675</v>
      </c>
      <c r="M12" s="1">
        <f>M9/$M10*$A7</f>
        <v>1334.3700340522134</v>
      </c>
      <c r="N12" s="1">
        <f t="shared" ref="N12:Z12" si="5">N9/$M10*$A7</f>
        <v>55.164585698070375</v>
      </c>
      <c r="O12" s="1">
        <f t="shared" si="5"/>
        <v>736.14074914869468</v>
      </c>
      <c r="P12" s="1">
        <f t="shared" si="5"/>
        <v>5.5164585698070372</v>
      </c>
      <c r="Q12" s="1">
        <f t="shared" si="5"/>
        <v>473.8024971623156</v>
      </c>
      <c r="R12" s="1">
        <f t="shared" si="5"/>
        <v>383.70034052213396</v>
      </c>
      <c r="S12" s="1">
        <f t="shared" si="5"/>
        <v>170.39727582292849</v>
      </c>
      <c r="T12" s="1">
        <f t="shared" si="5"/>
        <v>19.614074914869466</v>
      </c>
      <c r="U12" s="1">
        <f t="shared" si="5"/>
        <v>101.74801362088533</v>
      </c>
      <c r="V12" s="1">
        <f t="shared" si="5"/>
        <v>1131.4869466515324</v>
      </c>
      <c r="W12" s="1">
        <f t="shared" si="5"/>
        <v>26.969353007945518</v>
      </c>
      <c r="X12" s="1">
        <f t="shared" si="5"/>
        <v>163.65493757094208</v>
      </c>
      <c r="Y12" s="1">
        <f t="shared" si="5"/>
        <v>18.388195232690126</v>
      </c>
      <c r="Z12" s="1">
        <f t="shared" si="5"/>
        <v>239.0465380249716</v>
      </c>
    </row>
    <row r="14" spans="1:27">
      <c r="B14" s="2" t="s">
        <v>13</v>
      </c>
      <c r="C14" s="1">
        <f>C12*1500/4860</f>
        <v>426.99199390011444</v>
      </c>
      <c r="D14" s="1">
        <f t="shared" ref="D14:Z14" si="6">D12*1500/4860</f>
        <v>8.1967213114754109</v>
      </c>
      <c r="E14" s="1">
        <f t="shared" si="6"/>
        <v>57.567670606176137</v>
      </c>
      <c r="F14" s="1">
        <f t="shared" si="6"/>
        <v>2.6686999618757152</v>
      </c>
      <c r="G14" s="1">
        <f t="shared" si="6"/>
        <v>42.508577964163166</v>
      </c>
      <c r="H14" s="1">
        <f t="shared" si="6"/>
        <v>615.89782691574544</v>
      </c>
      <c r="I14" s="1">
        <f t="shared" si="6"/>
        <v>162.21883339687383</v>
      </c>
      <c r="J14" s="1">
        <f t="shared" si="6"/>
        <v>25.924513915364091</v>
      </c>
      <c r="K14" s="1">
        <f t="shared" si="6"/>
        <v>158.02516202821195</v>
      </c>
      <c r="M14" s="1">
        <f t="shared" si="6"/>
        <v>411.84260310253501</v>
      </c>
      <c r="N14" s="1">
        <f t="shared" si="6"/>
        <v>17.026106696935301</v>
      </c>
      <c r="O14" s="1">
        <f t="shared" si="6"/>
        <v>227.20393492243662</v>
      </c>
      <c r="P14" s="1">
        <f t="shared" si="6"/>
        <v>1.7026106696935299</v>
      </c>
      <c r="Q14" s="1">
        <f t="shared" si="6"/>
        <v>146.23533863034433</v>
      </c>
      <c r="R14" s="1">
        <f t="shared" si="6"/>
        <v>118.42603102535</v>
      </c>
      <c r="S14" s="1">
        <f t="shared" si="6"/>
        <v>52.591751797200153</v>
      </c>
      <c r="T14" s="1">
        <f t="shared" si="6"/>
        <v>6.0537268255769963</v>
      </c>
      <c r="U14" s="1">
        <f t="shared" si="6"/>
        <v>31.403707907680655</v>
      </c>
      <c r="V14" s="1">
        <f t="shared" si="6"/>
        <v>349.224366250473</v>
      </c>
      <c r="W14" s="1">
        <f t="shared" si="6"/>
        <v>8.3238743851683701</v>
      </c>
      <c r="X14" s="1">
        <f t="shared" si="6"/>
        <v>50.510783200908051</v>
      </c>
      <c r="Y14" s="1">
        <f t="shared" si="6"/>
        <v>5.6753688989784337</v>
      </c>
      <c r="Z14" s="1">
        <f t="shared" si="6"/>
        <v>73.779795686719638</v>
      </c>
    </row>
    <row r="20" spans="3:7">
      <c r="C20" s="1" t="s">
        <v>0</v>
      </c>
      <c r="D20" s="1" t="s">
        <v>1</v>
      </c>
      <c r="E20" s="1" t="s">
        <v>2</v>
      </c>
      <c r="F20" s="1" t="s">
        <v>3</v>
      </c>
      <c r="G20" s="1" t="s">
        <v>4</v>
      </c>
    </row>
    <row r="21" spans="3:7">
      <c r="C21" s="1">
        <v>3.02</v>
      </c>
      <c r="D21" s="1">
        <v>0.14000000000000001</v>
      </c>
      <c r="E21" s="1">
        <v>2.23</v>
      </c>
      <c r="F21" s="1">
        <v>22.4</v>
      </c>
      <c r="G21" s="1">
        <v>0.43</v>
      </c>
    </row>
    <row r="22" spans="3:7">
      <c r="C22" s="1">
        <v>0.27</v>
      </c>
      <c r="D22" s="1">
        <v>1.36</v>
      </c>
      <c r="E22" s="1">
        <v>8.2899999999999991</v>
      </c>
      <c r="F22" s="1">
        <v>32.31</v>
      </c>
      <c r="G22" s="1">
        <v>8.24</v>
      </c>
    </row>
    <row r="24" spans="3:7">
      <c r="C24" s="1">
        <v>12.01</v>
      </c>
      <c r="D24" s="1">
        <v>0.09</v>
      </c>
      <c r="E24" s="1">
        <v>7.73</v>
      </c>
      <c r="F24" s="1">
        <v>21.77</v>
      </c>
      <c r="G24" s="1">
        <v>0.9</v>
      </c>
    </row>
    <row r="25" spans="3:7">
      <c r="C25" s="1">
        <v>0</v>
      </c>
      <c r="D25" s="1">
        <v>0.32</v>
      </c>
      <c r="E25" s="1">
        <v>1.66</v>
      </c>
      <c r="F25" s="1">
        <v>6.26</v>
      </c>
      <c r="G25" s="1">
        <v>2.78</v>
      </c>
    </row>
    <row r="26" spans="3:7">
      <c r="C26" s="1">
        <v>2.67</v>
      </c>
      <c r="D26" s="1">
        <v>0.3</v>
      </c>
      <c r="E26" s="1">
        <v>3.9</v>
      </c>
      <c r="F26" s="1">
        <v>18.46</v>
      </c>
      <c r="G26" s="1">
        <v>0.44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2013-02-02T09:03:57Z</dcterms:created>
  <dcterms:modified xsi:type="dcterms:W3CDTF">2014-01-21T08:35:42Z</dcterms:modified>
</cp:coreProperties>
</file>