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38400" yWindow="-435" windowWidth="19200" windowHeight="16440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6" i="1"/>
  <c r="F46"/>
  <c r="G9"/>
  <c r="F9"/>
  <c r="F16"/>
  <c r="N41"/>
  <c r="B114"/>
  <c r="B103"/>
  <c r="B106"/>
  <c r="B113"/>
  <c r="B102"/>
  <c r="B105"/>
  <c r="B112"/>
  <c r="B101"/>
  <c r="B104"/>
  <c r="B111"/>
  <c r="B110"/>
  <c r="B109"/>
  <c r="B108"/>
  <c r="F96"/>
  <c r="N5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B28"/>
  <c r="N86"/>
  <c r="B98"/>
  <c r="B97"/>
  <c r="B96"/>
  <c r="N76"/>
  <c r="A67"/>
  <c r="A57"/>
  <c r="A47"/>
  <c r="B73"/>
  <c r="B74"/>
  <c r="B63"/>
  <c r="B64"/>
  <c r="B72"/>
  <c r="B62"/>
  <c r="B52"/>
  <c r="B54"/>
  <c r="B53"/>
  <c r="B27"/>
  <c r="B31"/>
  <c r="B35"/>
  <c r="D35"/>
  <c r="B26"/>
  <c r="B30"/>
  <c r="B25"/>
  <c r="B29"/>
  <c r="B32"/>
  <c r="N46"/>
  <c r="N9"/>
  <c r="N7"/>
  <c r="N6"/>
  <c r="B33"/>
  <c r="D33"/>
  <c r="B34"/>
  <c r="D34"/>
  <c r="C115"/>
</calcChain>
</file>

<file path=xl/sharedStrings.xml><?xml version="1.0" encoding="utf-8"?>
<sst xmlns="http://schemas.openxmlformats.org/spreadsheetml/2006/main" count="360" uniqueCount="130">
  <si>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</si>
  <si>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</si>
  <si>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</si>
  <si>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</si>
  <si>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</si>
  <si>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</si>
  <si>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</si>
  <si>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</si>
  <si>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</si>
  <si>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</si>
  <si>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</si>
  <si>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</si>
  <si>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</si>
  <si>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</si>
  <si>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</si>
  <si>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</si>
  <si>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</si>
  <si>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</si>
  <si>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</si>
  <si>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</si>
  <si>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</si>
  <si>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</si>
  <si>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</si>
  <si>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</si>
  <si>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</si>
  <si>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</si>
  <si>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</si>
  <si>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</si>
  <si>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</si>
  <si>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</si>
  <si>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</si>
  <si>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</si>
  <si>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</si>
  <si>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</si>
  <si>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</si>
  <si>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</si>
  <si>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</si>
  <si>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</si>
  <si>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</si>
  <si>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</si>
  <si>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</si>
  <si>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</si>
  <si>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</si>
  <si>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</si>
  <si>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</si>
  <si>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</si>
  <si>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</si>
  <si>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</si>
  <si>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</si>
  <si>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</si>
  <si>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</si>
  <si>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</si>
  <si>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</si>
  <si>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</si>
  <si>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</si>
  <si>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</si>
  <si>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</si>
  <si>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</si>
  <si>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</si>
  <si>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</si>
  <si>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</si>
  <si>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</si>
  <si>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</si>
  <si>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</si>
  <si>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</si>
  <si>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</si>
  <si>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</si>
  <si>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</si>
  <si>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</si>
  <si>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</si>
  <si>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</si>
  <si>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</si>
  <si>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</si>
  <si>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</si>
  <si>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</si>
  <si>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</si>
  <si>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</si>
  <si>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</si>
  <si>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</si>
  <si>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</si>
  <si>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</si>
  <si>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</si>
  <si>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</si>
  <si>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</si>
  <si>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</si>
  <si>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</si>
  <si>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</si>
  <si>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</si>
  <si>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</si>
  <si>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</si>
  <si>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</si>
  <si>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</si>
  <si>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</si>
  <si>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</si>
  <si>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</si>
  <si>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</si>
  <si>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</si>
  <si>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</si>
  <si>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</si>
  <si>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</si>
  <si>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</si>
  <si>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</si>
  <si>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</si>
  <si>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</si>
  <si>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</si>
  <si>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</si>
  <si>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</si>
  <si>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</si>
  <si>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</si>
  <si>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</si>
  <si>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</si>
  <si>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</si>
  <si>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</si>
  <si>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</si>
  <si>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</si>
  <si>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</si>
  <si>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</si>
  <si>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</si>
  <si>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</si>
  <si>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</si>
  <si>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</si>
  <si>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</si>
  <si>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Qr</t>
    <phoneticPr fontId="1"/>
  </si>
  <si>
    <t>CLr (int)</t>
  </si>
  <si>
    <t>CLr (int)</t>
    <phoneticPr fontId="1"/>
  </si>
  <si>
    <t>-</t>
    <phoneticPr fontId="1"/>
  </si>
  <si>
    <t>No-inhi</t>
    <phoneticPr fontId="1"/>
  </si>
  <si>
    <t>2D6</t>
    <phoneticPr fontId="1"/>
  </si>
  <si>
    <t>-</t>
    <phoneticPr fontId="1"/>
  </si>
  <si>
    <t>2-hydroxy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</si>
</sst>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F16" sqref="F16"/>
    </sheetView>
  </sheetViews>
  <sheetFormatPr defaultColWidth="9.5" defaultRowHeight="14.25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118</v>
      </c>
      <c r="G2" s="13" t="s">
        <v>121</v>
      </c>
      <c r="H2" s="20" t="s">
        <v>119</v>
      </c>
      <c r="J2" s="13" t="s">
        <v>120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53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54</v>
      </c>
      <c r="G5" s="13" t="s">
        <v>55</v>
      </c>
      <c r="H5" s="13" t="s">
        <v>11</v>
      </c>
      <c r="I5" s="13" t="s">
        <v>59</v>
      </c>
      <c r="J5" s="13" t="s">
        <v>60</v>
      </c>
      <c r="K5" s="13" t="s">
        <v>56</v>
      </c>
      <c r="L5" s="13" t="s">
        <v>57</v>
      </c>
      <c r="N5" s="14" t="s">
        <v>58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67</v>
      </c>
      <c r="B6" s="22"/>
      <c r="C6" s="23">
        <v>1</v>
      </c>
      <c r="D6" s="24" t="s">
        <v>20</v>
      </c>
      <c r="E6" s="23" t="s">
        <v>70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76</v>
      </c>
      <c r="P6" s="17" t="s">
        <v>36</v>
      </c>
      <c r="Q6" s="2">
        <v>1</v>
      </c>
      <c r="R6" s="2" t="s">
        <v>38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75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76</v>
      </c>
      <c r="Q7" s="13">
        <v>2</v>
      </c>
      <c r="R7" s="13" t="s">
        <v>40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41</v>
      </c>
      <c r="S8" s="13">
        <v>0</v>
      </c>
      <c r="T8" s="13">
        <v>0</v>
      </c>
      <c r="U8" s="13" t="s">
        <v>50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75</v>
      </c>
      <c r="F9" s="53">
        <f>I9*10</f>
        <v>0.74285714000000003</v>
      </c>
      <c r="G9" s="53">
        <f>I9*1000</f>
        <v>74.285713999999999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76</v>
      </c>
      <c r="Q9" s="7">
        <v>4</v>
      </c>
      <c r="R9" s="13" t="s">
        <v>42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61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47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45</v>
      </c>
      <c r="E11" s="26" t="s">
        <v>61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39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62</v>
      </c>
      <c r="E12" s="26" t="s">
        <v>71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34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35</v>
      </c>
      <c r="E13" s="26" t="s">
        <v>72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34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70</v>
      </c>
      <c r="F14" s="53"/>
      <c r="G14" s="53"/>
      <c r="H14" s="53"/>
      <c r="I14" s="53"/>
      <c r="J14" s="53"/>
      <c r="K14" s="53"/>
      <c r="L14" s="53"/>
      <c r="M14" s="21"/>
      <c r="N14" s="21"/>
      <c r="O14" s="49"/>
      <c r="Q14" s="7">
        <v>9</v>
      </c>
      <c r="R14" s="2" t="s">
        <v>34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74</v>
      </c>
      <c r="F15" s="53"/>
      <c r="G15" s="53"/>
      <c r="H15" s="53"/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34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124</v>
      </c>
      <c r="E16" s="26" t="s">
        <v>70</v>
      </c>
      <c r="F16" s="53">
        <f>$F$41*N16/($F$41-N16)</f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53"/>
      <c r="O16" s="47"/>
      <c r="P16" s="17" t="s">
        <v>43</v>
      </c>
      <c r="Q16" s="13">
        <v>11</v>
      </c>
      <c r="R16" s="13" t="s">
        <v>38</v>
      </c>
      <c r="S16" s="13">
        <v>0</v>
      </c>
      <c r="T16" s="13">
        <v>0</v>
      </c>
      <c r="U16" s="13" t="s">
        <v>52</v>
      </c>
      <c r="V16" s="13">
        <v>0</v>
      </c>
    </row>
    <row r="17" spans="1:22">
      <c r="A17" s="25" t="s">
        <v>43</v>
      </c>
      <c r="B17" s="29" t="s">
        <v>66</v>
      </c>
      <c r="C17" s="26">
        <f t="shared" si="0"/>
        <v>12</v>
      </c>
      <c r="D17" s="28" t="s">
        <v>63</v>
      </c>
      <c r="E17" s="26" t="s">
        <v>74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40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77</v>
      </c>
      <c r="B18" s="29" t="s">
        <v>66</v>
      </c>
      <c r="C18" s="26">
        <f t="shared" si="0"/>
        <v>13</v>
      </c>
      <c r="D18" s="28" t="s">
        <v>64</v>
      </c>
      <c r="E18" s="26" t="s">
        <v>74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41</v>
      </c>
      <c r="S18" s="19">
        <v>1</v>
      </c>
      <c r="T18" s="19">
        <v>0</v>
      </c>
      <c r="U18" s="13" t="s">
        <v>50</v>
      </c>
      <c r="V18" s="19">
        <v>0</v>
      </c>
    </row>
    <row r="19" spans="1:22">
      <c r="A19" s="30" t="s">
        <v>78</v>
      </c>
      <c r="B19" s="29" t="s">
        <v>66</v>
      </c>
      <c r="C19" s="26">
        <f t="shared" si="0"/>
        <v>14</v>
      </c>
      <c r="D19" s="28" t="s">
        <v>65</v>
      </c>
      <c r="E19" s="26" t="s">
        <v>74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42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85</v>
      </c>
      <c r="B20" s="29" t="s">
        <v>66</v>
      </c>
      <c r="C20" s="26">
        <f t="shared" si="0"/>
        <v>15</v>
      </c>
      <c r="D20" s="28" t="s">
        <v>89</v>
      </c>
      <c r="E20" s="26" t="s">
        <v>74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46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43</v>
      </c>
      <c r="B21" s="59" t="s">
        <v>127</v>
      </c>
      <c r="C21" s="26">
        <f t="shared" si="0"/>
        <v>16</v>
      </c>
      <c r="D21" s="28" t="s">
        <v>24</v>
      </c>
      <c r="E21" s="26" t="s">
        <v>103</v>
      </c>
      <c r="F21" s="57">
        <v>0.03</v>
      </c>
      <c r="G21" s="57">
        <v>30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33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129</v>
      </c>
      <c r="B22" s="59" t="s">
        <v>128</v>
      </c>
      <c r="C22" s="26">
        <f t="shared" si="0"/>
        <v>17</v>
      </c>
      <c r="D22" s="28" t="s">
        <v>25</v>
      </c>
      <c r="E22" s="26" t="s">
        <v>103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34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125</v>
      </c>
      <c r="C23" s="26">
        <f t="shared" si="0"/>
        <v>18</v>
      </c>
      <c r="D23" s="28" t="s">
        <v>26</v>
      </c>
      <c r="E23" s="26" t="s">
        <v>103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34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59" t="s">
        <v>126</v>
      </c>
      <c r="C24" s="26">
        <f t="shared" si="0"/>
        <v>19</v>
      </c>
      <c r="D24" s="28" t="s">
        <v>79</v>
      </c>
      <c r="E24" s="26" t="s">
        <v>103</v>
      </c>
      <c r="F24" s="57">
        <v>0.03</v>
      </c>
      <c r="G24" s="57">
        <v>30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34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48</v>
      </c>
      <c r="B25" s="29" t="str">
        <f>B21</f>
        <v>2D6</v>
      </c>
      <c r="C25" s="26">
        <f t="shared" si="0"/>
        <v>20</v>
      </c>
      <c r="D25" s="28" t="s">
        <v>27</v>
      </c>
      <c r="E25" s="26" t="s">
        <v>103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34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128</v>
      </c>
      <c r="B26" s="29" t="str">
        <f t="shared" ref="B26:B35" si="1">B22</f>
        <v>-</v>
      </c>
      <c r="C26" s="26">
        <f t="shared" si="0"/>
        <v>21</v>
      </c>
      <c r="D26" s="28" t="s">
        <v>28</v>
      </c>
      <c r="E26" s="26" t="s">
        <v>103</v>
      </c>
      <c r="F26" s="56">
        <v>0</v>
      </c>
      <c r="G26" s="56">
        <v>0</v>
      </c>
      <c r="H26" s="56">
        <v>0</v>
      </c>
      <c r="I26" s="56"/>
      <c r="J26" s="56"/>
      <c r="K26" s="56"/>
      <c r="L26" s="56"/>
      <c r="M26" s="46"/>
      <c r="N26" s="46"/>
      <c r="O26" s="47"/>
      <c r="P26" s="17" t="s">
        <v>48</v>
      </c>
      <c r="Q26" s="7">
        <v>21</v>
      </c>
      <c r="R26" s="13" t="s">
        <v>38</v>
      </c>
      <c r="S26" s="13">
        <v>0</v>
      </c>
      <c r="T26" s="13">
        <v>0</v>
      </c>
      <c r="U26" s="13" t="s">
        <v>51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29</v>
      </c>
      <c r="E27" s="26" t="s">
        <v>103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40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80</v>
      </c>
      <c r="E28" s="26" t="s">
        <v>103</v>
      </c>
      <c r="F28" s="56">
        <v>0</v>
      </c>
      <c r="G28" s="56">
        <v>0</v>
      </c>
      <c r="H28" s="56">
        <v>0</v>
      </c>
      <c r="I28" s="56"/>
      <c r="J28" s="56"/>
      <c r="K28" s="56"/>
      <c r="L28" s="56"/>
      <c r="M28" s="46"/>
      <c r="N28" s="46"/>
      <c r="O28" s="47"/>
      <c r="Q28" s="13">
        <v>23</v>
      </c>
      <c r="R28" s="13" t="s">
        <v>41</v>
      </c>
      <c r="S28" s="19">
        <v>1</v>
      </c>
      <c r="T28" s="19">
        <v>0</v>
      </c>
      <c r="U28" s="13" t="s">
        <v>50</v>
      </c>
      <c r="V28" s="19">
        <v>0</v>
      </c>
    </row>
    <row r="29" spans="1:22">
      <c r="A29" s="30" t="s">
        <v>49</v>
      </c>
      <c r="B29" s="29" t="str">
        <f t="shared" si="1"/>
        <v>2D6</v>
      </c>
      <c r="C29" s="26">
        <f t="shared" si="0"/>
        <v>24</v>
      </c>
      <c r="D29" s="28" t="s">
        <v>30</v>
      </c>
      <c r="E29" s="26" t="s">
        <v>103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42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34</v>
      </c>
      <c r="B30" s="29" t="str">
        <f t="shared" si="1"/>
        <v>-</v>
      </c>
      <c r="C30" s="26">
        <f t="shared" si="0"/>
        <v>25</v>
      </c>
      <c r="D30" s="28" t="s">
        <v>31</v>
      </c>
      <c r="E30" s="26" t="s">
        <v>103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47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32</v>
      </c>
      <c r="E31" s="26" t="s">
        <v>103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34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81</v>
      </c>
      <c r="E32" s="26" t="s">
        <v>103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34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101</v>
      </c>
      <c r="B33" s="29" t="str">
        <f t="shared" si="1"/>
        <v>2D6</v>
      </c>
      <c r="C33" s="26">
        <f t="shared" si="0"/>
        <v>28</v>
      </c>
      <c r="D33" s="25" t="str">
        <f>CONCATENATE("CL_",B33)</f>
        <v>CL_2D6</v>
      </c>
      <c r="E33" s="26" t="s">
        <v>103</v>
      </c>
      <c r="F33" s="57">
        <v>0.03</v>
      </c>
      <c r="G33" s="57">
        <v>30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34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-</v>
      </c>
      <c r="C34" s="26">
        <f t="shared" si="0"/>
        <v>29</v>
      </c>
      <c r="D34" s="25" t="str">
        <f>CONCATENATE("CL_",B34)</f>
        <v>CL_-</v>
      </c>
      <c r="E34" s="26" t="s">
        <v>103</v>
      </c>
      <c r="F34" s="56">
        <v>0</v>
      </c>
      <c r="G34" s="56">
        <v>0</v>
      </c>
      <c r="H34" s="56">
        <v>0</v>
      </c>
      <c r="I34" s="56"/>
      <c r="J34" s="56"/>
      <c r="K34" s="56"/>
      <c r="L34" s="56"/>
      <c r="M34" s="21"/>
      <c r="N34" s="21"/>
      <c r="O34" s="49"/>
      <c r="Q34" s="7">
        <v>29</v>
      </c>
      <c r="R34" s="13" t="s">
        <v>34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103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34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100</v>
      </c>
      <c r="B36" s="29" t="s">
        <v>97</v>
      </c>
      <c r="C36" s="26">
        <f t="shared" si="0"/>
        <v>31</v>
      </c>
      <c r="D36" s="27" t="s">
        <v>96</v>
      </c>
      <c r="E36" s="26" t="s">
        <v>70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49</v>
      </c>
      <c r="Q36" s="13">
        <v>31</v>
      </c>
      <c r="R36" s="13" t="s">
        <v>38</v>
      </c>
      <c r="S36" s="13">
        <v>0</v>
      </c>
      <c r="T36" s="13">
        <v>0</v>
      </c>
      <c r="U36" s="13" t="s">
        <v>104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34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40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34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41</v>
      </c>
      <c r="S38" s="19">
        <v>1</v>
      </c>
      <c r="T38" s="19">
        <v>0</v>
      </c>
      <c r="U38" s="13" t="s">
        <v>50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34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42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34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46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122</v>
      </c>
      <c r="E41" s="23" t="s">
        <v>70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33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34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34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37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34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37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34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37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34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86</v>
      </c>
      <c r="B46" s="31"/>
      <c r="C46" s="32">
        <f t="shared" si="0"/>
        <v>41</v>
      </c>
      <c r="D46" s="31" t="s">
        <v>44</v>
      </c>
      <c r="E46" s="32" t="s">
        <v>75</v>
      </c>
      <c r="F46" s="53">
        <f>I46*10</f>
        <v>0.74285714000000003</v>
      </c>
      <c r="G46" s="53">
        <f>I46*1000</f>
        <v>74.285713999999999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76</v>
      </c>
      <c r="P46" s="17" t="s">
        <v>111</v>
      </c>
      <c r="Q46" s="7">
        <v>41</v>
      </c>
      <c r="R46" s="13" t="s">
        <v>38</v>
      </c>
      <c r="S46" s="13">
        <v>0</v>
      </c>
      <c r="T46" s="13">
        <v>0</v>
      </c>
      <c r="U46" s="13" t="s">
        <v>112</v>
      </c>
      <c r="V46" s="13">
        <v>0</v>
      </c>
    </row>
    <row r="47" spans="1:22">
      <c r="A47" s="31" t="str">
        <f>A22</f>
        <v>2-hydroxy</v>
      </c>
      <c r="B47" s="31"/>
      <c r="C47" s="32">
        <f t="shared" si="0"/>
        <v>42</v>
      </c>
      <c r="D47" s="33" t="s">
        <v>19</v>
      </c>
      <c r="E47" s="32" t="s">
        <v>74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40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69</v>
      </c>
      <c r="E48" s="32" t="s">
        <v>71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41</v>
      </c>
      <c r="S48" s="13">
        <v>0</v>
      </c>
      <c r="T48" s="13">
        <v>0</v>
      </c>
      <c r="U48" s="13" t="s">
        <v>50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70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42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73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47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123</v>
      </c>
      <c r="E51" s="32" t="s">
        <v>70</v>
      </c>
      <c r="F51" s="53"/>
      <c r="G51" s="53"/>
      <c r="H51" s="53"/>
      <c r="I51" s="53"/>
      <c r="J51" s="53"/>
      <c r="K51" s="53"/>
      <c r="L51" s="53"/>
      <c r="M51" s="21"/>
      <c r="N51" s="53"/>
      <c r="O51" s="47"/>
      <c r="Q51" s="13">
        <v>46</v>
      </c>
      <c r="R51" s="13" t="s">
        <v>39</v>
      </c>
      <c r="S51" s="13">
        <v>1</v>
      </c>
      <c r="T51" s="13" t="s">
        <v>113</v>
      </c>
      <c r="U51" s="13">
        <v>0</v>
      </c>
      <c r="V51" s="13">
        <v>0</v>
      </c>
    </row>
    <row r="52" spans="1:22">
      <c r="A52" s="31"/>
      <c r="B52" s="35" t="str">
        <f>B21</f>
        <v>2D6</v>
      </c>
      <c r="C52" s="32">
        <f t="shared" si="0"/>
        <v>47</v>
      </c>
      <c r="D52" s="33" t="s">
        <v>82</v>
      </c>
      <c r="E52" s="32" t="s">
        <v>33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34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-</v>
      </c>
      <c r="C53" s="32">
        <f t="shared" si="0"/>
        <v>48</v>
      </c>
      <c r="D53" s="33" t="s">
        <v>83</v>
      </c>
      <c r="E53" s="32" t="s">
        <v>33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34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84</v>
      </c>
      <c r="E54" s="32" t="s">
        <v>33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34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100</v>
      </c>
      <c r="B55" s="35" t="s">
        <v>97</v>
      </c>
      <c r="C55" s="32">
        <f t="shared" si="0"/>
        <v>50</v>
      </c>
      <c r="D55" s="54" t="s">
        <v>96</v>
      </c>
      <c r="E55" s="32" t="s">
        <v>70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34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48</v>
      </c>
      <c r="B56" s="25"/>
      <c r="C56" s="26">
        <f t="shared" si="0"/>
        <v>51</v>
      </c>
      <c r="D56" s="25" t="s">
        <v>17</v>
      </c>
      <c r="E56" s="26" t="s">
        <v>75</v>
      </c>
      <c r="F56" s="53">
        <v>1</v>
      </c>
      <c r="G56" s="53">
        <v>0</v>
      </c>
      <c r="H56" s="53">
        <v>0</v>
      </c>
      <c r="I56" s="53"/>
      <c r="J56" s="53"/>
      <c r="K56" s="53"/>
      <c r="L56" s="53"/>
      <c r="M56" s="46"/>
      <c r="N56" s="48">
        <f>5.2/70</f>
        <v>7.4285714285714288E-2</v>
      </c>
      <c r="O56" s="47" t="s">
        <v>76</v>
      </c>
      <c r="P56" s="17" t="s">
        <v>110</v>
      </c>
      <c r="Q56" s="7">
        <v>51</v>
      </c>
      <c r="R56" s="13" t="s">
        <v>38</v>
      </c>
      <c r="S56" s="13">
        <v>0</v>
      </c>
      <c r="T56" s="13">
        <v>0</v>
      </c>
      <c r="U56" s="13" t="s">
        <v>105</v>
      </c>
      <c r="V56" s="13">
        <v>0</v>
      </c>
    </row>
    <row r="57" spans="1:22">
      <c r="A57" s="25" t="str">
        <f>A26</f>
        <v>-</v>
      </c>
      <c r="B57" s="25"/>
      <c r="C57" s="26">
        <f t="shared" si="0"/>
        <v>52</v>
      </c>
      <c r="D57" s="28" t="s">
        <v>19</v>
      </c>
      <c r="E57" s="26" t="s">
        <v>74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40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69</v>
      </c>
      <c r="E58" s="26" t="s">
        <v>71</v>
      </c>
      <c r="F58" s="53">
        <v>1</v>
      </c>
      <c r="G58" s="53">
        <v>0</v>
      </c>
      <c r="H58" s="53">
        <v>0</v>
      </c>
      <c r="I58" s="53"/>
      <c r="J58" s="53"/>
      <c r="K58" s="53"/>
      <c r="L58" s="53"/>
      <c r="M58" s="21"/>
      <c r="N58" s="21"/>
      <c r="O58" s="49"/>
      <c r="Q58" s="7">
        <v>53</v>
      </c>
      <c r="R58" s="13" t="s">
        <v>41</v>
      </c>
      <c r="S58" s="13">
        <v>0</v>
      </c>
      <c r="T58" s="13">
        <v>0</v>
      </c>
      <c r="U58" s="13" t="s">
        <v>50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70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42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73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47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123</v>
      </c>
      <c r="E61" s="26" t="s">
        <v>70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21"/>
      <c r="Q61" s="13">
        <v>56</v>
      </c>
      <c r="R61" s="13" t="s">
        <v>39</v>
      </c>
      <c r="S61" s="13">
        <v>1</v>
      </c>
      <c r="T61" s="13" t="s">
        <v>114</v>
      </c>
      <c r="U61" s="13">
        <v>0</v>
      </c>
      <c r="V61" s="13">
        <v>0</v>
      </c>
    </row>
    <row r="62" spans="1:22">
      <c r="A62" s="29"/>
      <c r="B62" s="29" t="str">
        <f>B21</f>
        <v>2D6</v>
      </c>
      <c r="C62" s="26">
        <f t="shared" si="0"/>
        <v>57</v>
      </c>
      <c r="D62" s="28" t="s">
        <v>82</v>
      </c>
      <c r="E62" s="26" t="s">
        <v>103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34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-</v>
      </c>
      <c r="C63" s="26">
        <f t="shared" si="0"/>
        <v>58</v>
      </c>
      <c r="D63" s="28" t="s">
        <v>83</v>
      </c>
      <c r="E63" s="26" t="s">
        <v>103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34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84</v>
      </c>
      <c r="E64" s="26" t="s">
        <v>103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34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99</v>
      </c>
      <c r="B65" s="29" t="s">
        <v>33</v>
      </c>
      <c r="C65" s="26">
        <f t="shared" si="0"/>
        <v>60</v>
      </c>
      <c r="D65" s="28" t="s">
        <v>98</v>
      </c>
      <c r="E65" s="26" t="s">
        <v>102</v>
      </c>
      <c r="F65" s="53">
        <v>0</v>
      </c>
      <c r="G65" s="53">
        <v>0</v>
      </c>
      <c r="H65" s="53">
        <v>0</v>
      </c>
      <c r="I65" s="53"/>
      <c r="J65" s="53"/>
      <c r="K65" s="53"/>
      <c r="L65" s="53"/>
      <c r="M65" s="21"/>
      <c r="N65" s="21"/>
      <c r="O65" s="49"/>
      <c r="Q65" s="13">
        <v>60</v>
      </c>
      <c r="R65" s="13" t="s">
        <v>34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49</v>
      </c>
      <c r="B66" s="31"/>
      <c r="C66" s="32">
        <f t="shared" si="0"/>
        <v>61</v>
      </c>
      <c r="D66" s="31" t="s">
        <v>17</v>
      </c>
      <c r="E66" s="32" t="s">
        <v>75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74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69</v>
      </c>
      <c r="E68" s="32" t="s">
        <v>71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70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73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123</v>
      </c>
      <c r="E71" s="32" t="s">
        <v>70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2D6</v>
      </c>
      <c r="C72" s="32">
        <f t="shared" si="4"/>
        <v>67</v>
      </c>
      <c r="D72" s="33" t="s">
        <v>82</v>
      </c>
      <c r="E72" s="32" t="s">
        <v>33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-</v>
      </c>
      <c r="C73" s="32">
        <f t="shared" si="4"/>
        <v>68</v>
      </c>
      <c r="D73" s="33" t="s">
        <v>83</v>
      </c>
      <c r="E73" s="32" t="s">
        <v>33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84</v>
      </c>
      <c r="E74" s="32" t="s">
        <v>33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100</v>
      </c>
      <c r="B75" s="35" t="s">
        <v>97</v>
      </c>
      <c r="C75" s="32">
        <f t="shared" si="4"/>
        <v>70</v>
      </c>
      <c r="D75" s="54" t="s">
        <v>96</v>
      </c>
      <c r="E75" s="32" t="s">
        <v>70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106</v>
      </c>
      <c r="B76" s="25"/>
      <c r="C76" s="26">
        <f t="shared" si="4"/>
        <v>71</v>
      </c>
      <c r="D76" s="25" t="s">
        <v>17</v>
      </c>
      <c r="E76" s="26" t="s">
        <v>75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76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61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45</v>
      </c>
      <c r="E78" s="26" t="s">
        <v>61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62</v>
      </c>
      <c r="E79" s="26" t="s">
        <v>71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35</v>
      </c>
      <c r="E80" s="26" t="s">
        <v>72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70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74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123</v>
      </c>
      <c r="E83" s="26" t="s">
        <v>70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90</v>
      </c>
      <c r="E84" s="26" t="s">
        <v>70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91</v>
      </c>
      <c r="E85" s="26" t="s">
        <v>92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107</v>
      </c>
      <c r="B86" s="31"/>
      <c r="C86" s="32">
        <f t="shared" si="4"/>
        <v>81</v>
      </c>
      <c r="D86" s="31" t="s">
        <v>17</v>
      </c>
      <c r="E86" s="32" t="s">
        <v>75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76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61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45</v>
      </c>
      <c r="E88" s="32" t="s">
        <v>61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62</v>
      </c>
      <c r="E89" s="32" t="s">
        <v>34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35</v>
      </c>
      <c r="E90" s="32" t="s">
        <v>34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70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61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123</v>
      </c>
      <c r="E93" s="32" t="s">
        <v>70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90</v>
      </c>
      <c r="E94" s="32" t="s">
        <v>70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91</v>
      </c>
      <c r="E95" s="32" t="s">
        <v>92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62">
        <v>266.38067999999998</v>
      </c>
    </row>
    <row r="96" spans="1:17">
      <c r="A96" s="31" t="s">
        <v>43</v>
      </c>
      <c r="B96" s="31" t="str">
        <f>A22</f>
        <v>2-hydroxy</v>
      </c>
      <c r="C96" s="32">
        <f t="shared" si="4"/>
        <v>91</v>
      </c>
      <c r="D96" s="33" t="s">
        <v>88</v>
      </c>
      <c r="E96" s="32" t="s">
        <v>34</v>
      </c>
      <c r="F96" s="53">
        <f>N96/N95</f>
        <v>1.0600621636674252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282.38008000000002</v>
      </c>
      <c r="O96" s="62"/>
    </row>
    <row r="97" spans="1:15">
      <c r="A97" s="31" t="s">
        <v>48</v>
      </c>
      <c r="B97" s="31" t="str">
        <f>A26</f>
        <v>-</v>
      </c>
      <c r="C97" s="32">
        <f>C96+1</f>
        <v>92</v>
      </c>
      <c r="D97" s="33" t="s">
        <v>88</v>
      </c>
      <c r="E97" s="32" t="s">
        <v>34</v>
      </c>
      <c r="F97" s="53">
        <v>1</v>
      </c>
      <c r="G97" s="53">
        <v>0</v>
      </c>
      <c r="H97" s="53">
        <v>0</v>
      </c>
      <c r="I97" s="53"/>
      <c r="J97" s="53"/>
      <c r="K97" s="53"/>
      <c r="L97" s="53"/>
      <c r="M97" s="60"/>
      <c r="N97" s="62"/>
      <c r="O97" s="62"/>
    </row>
    <row r="98" spans="1:15">
      <c r="A98" s="31" t="s">
        <v>49</v>
      </c>
      <c r="B98" s="31" t="str">
        <f>A30</f>
        <v>-</v>
      </c>
      <c r="C98" s="32">
        <f>C97+1</f>
        <v>93</v>
      </c>
      <c r="D98" s="33" t="s">
        <v>88</v>
      </c>
      <c r="E98" s="32" t="s">
        <v>34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87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87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106</v>
      </c>
      <c r="B101" s="38" t="str">
        <f>B21</f>
        <v>2D6</v>
      </c>
      <c r="C101" s="26">
        <f t="shared" ref="C101" si="6">C100+1</f>
        <v>96</v>
      </c>
      <c r="D101" s="28" t="s">
        <v>93</v>
      </c>
      <c r="E101" s="26" t="s">
        <v>109</v>
      </c>
      <c r="F101" s="53">
        <v>3</v>
      </c>
      <c r="G101" s="53">
        <v>3000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-</v>
      </c>
      <c r="C102" s="26">
        <f t="shared" ref="C102:C115" si="7">C101+1</f>
        <v>97</v>
      </c>
      <c r="D102" s="28" t="s">
        <v>94</v>
      </c>
      <c r="E102" s="26" t="s">
        <v>109</v>
      </c>
      <c r="F102" s="53">
        <v>0</v>
      </c>
      <c r="G102" s="53">
        <v>0</v>
      </c>
      <c r="H102" s="53">
        <v>0</v>
      </c>
      <c r="I102" s="53"/>
      <c r="J102" s="53"/>
      <c r="K102" s="53"/>
      <c r="L102" s="53"/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95</v>
      </c>
      <c r="E103" s="26" t="s">
        <v>109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MBI_2D6</v>
      </c>
      <c r="C104" s="26">
        <f t="shared" si="7"/>
        <v>99</v>
      </c>
      <c r="D104" s="28" t="s">
        <v>115</v>
      </c>
      <c r="E104" s="26" t="s">
        <v>34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MBI_-</v>
      </c>
      <c r="C105" s="26">
        <f t="shared" si="7"/>
        <v>100</v>
      </c>
      <c r="D105" s="28" t="s">
        <v>116</v>
      </c>
      <c r="E105" s="26" t="s">
        <v>34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117</v>
      </c>
      <c r="E106" s="26" t="s">
        <v>34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108</v>
      </c>
      <c r="C107" s="41">
        <f t="shared" si="7"/>
        <v>102</v>
      </c>
      <c r="D107" s="42" t="s">
        <v>68</v>
      </c>
      <c r="E107" s="41" t="s">
        <v>34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107</v>
      </c>
      <c r="B108" s="38" t="str">
        <f>B101</f>
        <v>2D6</v>
      </c>
      <c r="C108" s="26">
        <f t="shared" si="7"/>
        <v>103</v>
      </c>
      <c r="D108" s="28" t="s">
        <v>93</v>
      </c>
      <c r="E108" s="26" t="s">
        <v>109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-</v>
      </c>
      <c r="C109" s="26">
        <f t="shared" si="7"/>
        <v>104</v>
      </c>
      <c r="D109" s="28" t="s">
        <v>94</v>
      </c>
      <c r="E109" s="26" t="s">
        <v>109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95</v>
      </c>
      <c r="E110" s="26" t="s">
        <v>109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MBI_2D6</v>
      </c>
      <c r="C111" s="26">
        <f t="shared" si="7"/>
        <v>106</v>
      </c>
      <c r="D111" s="28" t="s">
        <v>115</v>
      </c>
      <c r="E111" s="26" t="s">
        <v>34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MBI_-</v>
      </c>
      <c r="C112" s="26">
        <f t="shared" si="7"/>
        <v>107</v>
      </c>
      <c r="D112" s="28" t="s">
        <v>116</v>
      </c>
      <c r="E112" s="26" t="s">
        <v>34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117</v>
      </c>
      <c r="E113" s="26" t="s">
        <v>34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68</v>
      </c>
      <c r="E114" s="41" t="s">
        <v>34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34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2013-12-14T02:35:59Z</dcterms:modified>
</cp:coreProperties>
</file>