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19200" yWindow="-435" windowWidth="19200" windowHeight="1560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1"/>
  <c r="F43"/>
  <c r="N41"/>
  <c r="B114"/>
  <c r="B103"/>
  <c r="B106"/>
  <c r="B113"/>
  <c r="B102"/>
  <c r="B105"/>
  <c r="B112"/>
  <c r="B101"/>
  <c r="B104"/>
  <c r="B111"/>
  <c r="B110"/>
  <c r="B109"/>
  <c r="B108"/>
  <c r="F9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<sst xmlns="http://schemas.openxmlformats.org/spreadsheetml/2006/main" count="368" uniqueCount="134">
  <si>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</si>
  <si>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</si>
  <si>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</si>
  <si>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</si>
  <si>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</si>
  <si>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</si>
  <si>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</si>
  <si>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</si>
  <si>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</si>
  <si>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</si>
  <si>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</si>
  <si>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</si>
  <si>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</si>
  <si>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</si>
  <si>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</si>
  <si>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</si>
  <si>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</si>
  <si>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</si>
  <si>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</si>
  <si>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</si>
  <si>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</si>
  <si>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</si>
  <si>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</si>
  <si>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</si>
  <si>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</si>
  <si>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</si>
  <si>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</si>
  <si>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</si>
  <si>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</si>
  <si>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</si>
  <si>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</si>
  <si>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</si>
  <si>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</si>
  <si>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</si>
  <si>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</si>
  <si>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</si>
  <si>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</si>
  <si>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</si>
  <si>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</si>
  <si>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</si>
  <si>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</si>
  <si>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</si>
  <si>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</si>
  <si>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</si>
  <si>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</si>
  <si>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</si>
  <si>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</si>
  <si>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</si>
  <si>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</si>
  <si>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</si>
  <si>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</si>
  <si>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</si>
  <si>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</si>
  <si>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</si>
  <si>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</si>
  <si>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</si>
  <si>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</si>
  <si>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</si>
  <si>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</si>
  <si>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</si>
  <si>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</si>
  <si>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</si>
  <si>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</si>
  <si>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</si>
  <si>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</si>
  <si>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</si>
  <si>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</si>
  <si>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</si>
  <si>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</si>
  <si>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</si>
  <si>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</si>
  <si>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</si>
  <si>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</si>
  <si>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</si>
  <si>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</si>
  <si>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</si>
  <si>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</si>
  <si>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</si>
  <si>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</si>
  <si>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</si>
  <si>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</si>
  <si>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</si>
  <si>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</si>
  <si>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</si>
  <si>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</si>
  <si>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</si>
  <si>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</si>
  <si>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</si>
  <si>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</si>
  <si>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</si>
  <si>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</si>
  <si>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</si>
  <si>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</si>
  <si>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</si>
  <si>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</si>
  <si>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</si>
  <si>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</si>
  <si>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</si>
  <si>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</si>
  <si>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</si>
  <si>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</si>
  <si>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</si>
  <si>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</si>
  <si>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</si>
  <si>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</si>
  <si>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</si>
  <si>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</si>
  <si>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</si>
  <si>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</si>
  <si>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</si>
  <si>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</si>
  <si>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</si>
  <si>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</si>
  <si>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CLr,int_2</t>
    <phoneticPr fontId="1"/>
  </si>
  <si>
    <t>CLr,int_3</t>
    <phoneticPr fontId="1"/>
  </si>
  <si>
    <t>CLr,int_4</t>
    <phoneticPr fontId="1"/>
  </si>
  <si>
    <t>7-hydroxychlorpromazine</t>
  </si>
  <si>
    <t>2D6</t>
  </si>
  <si>
    <t>Met 1</t>
    <phoneticPr fontId="1"/>
  </si>
  <si>
    <t>2D6</t>
    <phoneticPr fontId="1"/>
  </si>
  <si>
    <t>-</t>
    <phoneticPr fontId="1"/>
  </si>
  <si>
    <t>Clmet/Clother</t>
    <phoneticPr fontId="1"/>
  </si>
  <si>
    <t>fm,CYP1 in Met 1</t>
    <phoneticPr fontId="1"/>
  </si>
  <si>
    <t>fm,CYP2 in Met 1</t>
    <phoneticPr fontId="1"/>
  </si>
  <si>
    <t>fm,CYP3 in Met 1</t>
    <phoneticPr fontId="1"/>
  </si>
  <si>
    <t>CL_CYP1,other/CLother,other</t>
    <phoneticPr fontId="1"/>
  </si>
  <si>
    <t>fm,CYP1 in Met 2</t>
    <phoneticPr fontId="1"/>
  </si>
  <si>
    <t>fm,CYP3 in Met 2</t>
    <phoneticPr fontId="1"/>
  </si>
  <si>
    <t>fm,CYP1 in Met 3</t>
    <phoneticPr fontId="1"/>
  </si>
  <si>
    <t>fm,CYP2 in Met 2</t>
    <phoneticPr fontId="1"/>
  </si>
  <si>
    <t>fm,CYP2 in Met 3</t>
    <phoneticPr fontId="1"/>
  </si>
  <si>
    <t>CL_CYP2,other/CLother,other</t>
    <phoneticPr fontId="1"/>
  </si>
  <si>
    <t>fm,CYP3 in Met 3</t>
    <phoneticPr fontId="1"/>
  </si>
  <si>
    <t>CL_CYP3,other/CLother,other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</si>
</sst>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ハイパーリンク" xfId="1561" builtinId="8" hidden="1"/>
    <cellStyle name="ハイパーリンク" xfId="1563" builtinId="8" hidden="1"/>
    <cellStyle name="ハイパーリンク" xfId="1565" builtinId="8" hidden="1"/>
    <cellStyle name="ハイパーリンク" xfId="1567" builtinId="8" hidden="1"/>
    <cellStyle name="ハイパーリンク" xfId="1569" builtinId="8" hidden="1"/>
    <cellStyle name="ハイパーリンク" xfId="1571" builtinId="8" hidden="1"/>
    <cellStyle name="ハイパーリンク" xfId="15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  <cellStyle name="表示済みのハイパーリンク" xfId="1562" builtinId="9" hidden="1"/>
    <cellStyle name="表示済みのハイパーリンク" xfId="1564" builtinId="9" hidden="1"/>
    <cellStyle name="表示済みのハイパーリンク" xfId="1566" builtinId="9" hidden="1"/>
    <cellStyle name="表示済みのハイパーリンク" xfId="1568" builtinId="9" hidden="1"/>
    <cellStyle name="表示済みのハイパーリンク" xfId="1570" builtinId="9" hidden="1"/>
    <cellStyle name="表示済みのハイパーリンク" xfId="1572" builtinId="9" hidden="1"/>
    <cellStyle name="表示済みのハイパーリンク" xfId="15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13" activePane="bottomRight" state="frozen"/>
      <selection pane="topRight" activeCell="D1" sqref="D1"/>
      <selection pane="bottomLeft" activeCell="A7" sqref="A7"/>
      <selection pane="bottomRight" activeCell="D33" sqref="D33"/>
    </sheetView>
  </sheetViews>
  <sheetFormatPr defaultColWidth="9.5" defaultRowHeight="14.25"/>
  <cols>
    <col min="1" max="2" width="9.5" style="1"/>
    <col min="3" max="3" width="9.5" style="2"/>
    <col min="4" max="4" width="10.75" style="2" customWidth="1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106</v>
      </c>
      <c r="G2" s="13" t="s">
        <v>109</v>
      </c>
      <c r="H2" s="20" t="s">
        <v>107</v>
      </c>
      <c r="J2" s="13" t="s">
        <v>108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44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45</v>
      </c>
      <c r="G5" s="13" t="s">
        <v>46</v>
      </c>
      <c r="H5" s="13" t="s">
        <v>11</v>
      </c>
      <c r="I5" s="13" t="s">
        <v>50</v>
      </c>
      <c r="J5" s="13" t="s">
        <v>51</v>
      </c>
      <c r="K5" s="13" t="s">
        <v>47</v>
      </c>
      <c r="L5" s="13" t="s">
        <v>48</v>
      </c>
      <c r="N5" s="14" t="s">
        <v>49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58</v>
      </c>
      <c r="B6" s="22"/>
      <c r="C6" s="23">
        <v>1</v>
      </c>
      <c r="D6" s="24" t="s">
        <v>20</v>
      </c>
      <c r="E6" s="23" t="s">
        <v>61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67</v>
      </c>
      <c r="P6" s="17" t="s">
        <v>27</v>
      </c>
      <c r="Q6" s="2">
        <v>1</v>
      </c>
      <c r="R6" s="2" t="s">
        <v>29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66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67</v>
      </c>
      <c r="Q7" s="13">
        <v>2</v>
      </c>
      <c r="R7" s="13" t="s">
        <v>31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32</v>
      </c>
      <c r="S8" s="13">
        <v>0</v>
      </c>
      <c r="T8" s="13">
        <v>0</v>
      </c>
      <c r="U8" s="13" t="s">
        <v>41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66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67</v>
      </c>
      <c r="Q9" s="7">
        <v>4</v>
      </c>
      <c r="R9" s="13" t="s">
        <v>33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52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38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36</v>
      </c>
      <c r="E11" s="26" t="s">
        <v>52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53</v>
      </c>
      <c r="E12" s="26" t="s">
        <v>62</v>
      </c>
      <c r="F12" s="53">
        <v>0.68469652796183411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25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26</v>
      </c>
      <c r="E13" s="26" t="s">
        <v>63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25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61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25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65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25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112</v>
      </c>
      <c r="E16" s="26" t="s">
        <v>61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9"/>
      <c r="P16" s="17" t="s">
        <v>34</v>
      </c>
      <c r="Q16" s="13">
        <v>11</v>
      </c>
      <c r="R16" s="13" t="s">
        <v>29</v>
      </c>
      <c r="S16" s="13">
        <v>0</v>
      </c>
      <c r="T16" s="13">
        <v>0</v>
      </c>
      <c r="U16" s="13" t="s">
        <v>43</v>
      </c>
      <c r="V16" s="13">
        <v>0</v>
      </c>
    </row>
    <row r="17" spans="1:22">
      <c r="A17" s="25" t="s">
        <v>34</v>
      </c>
      <c r="B17" s="29" t="s">
        <v>57</v>
      </c>
      <c r="C17" s="26">
        <f t="shared" si="0"/>
        <v>12</v>
      </c>
      <c r="D17" s="28" t="s">
        <v>54</v>
      </c>
      <c r="E17" s="26" t="s">
        <v>65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31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69</v>
      </c>
      <c r="B18" s="29" t="s">
        <v>57</v>
      </c>
      <c r="C18" s="26">
        <f t="shared" si="0"/>
        <v>13</v>
      </c>
      <c r="D18" s="28" t="s">
        <v>55</v>
      </c>
      <c r="E18" s="26" t="s">
        <v>65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32</v>
      </c>
      <c r="S18" s="19">
        <v>1</v>
      </c>
      <c r="T18" s="19">
        <v>0</v>
      </c>
      <c r="U18" s="13" t="s">
        <v>41</v>
      </c>
      <c r="V18" s="19">
        <v>0</v>
      </c>
    </row>
    <row r="19" spans="1:22">
      <c r="A19" s="30" t="s">
        <v>70</v>
      </c>
      <c r="B19" s="29" t="s">
        <v>57</v>
      </c>
      <c r="C19" s="26">
        <f t="shared" si="0"/>
        <v>14</v>
      </c>
      <c r="D19" s="28" t="s">
        <v>56</v>
      </c>
      <c r="E19" s="26" t="s">
        <v>65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33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74</v>
      </c>
      <c r="B20" s="29" t="s">
        <v>57</v>
      </c>
      <c r="C20" s="26">
        <f t="shared" si="0"/>
        <v>15</v>
      </c>
      <c r="D20" s="28" t="s">
        <v>78</v>
      </c>
      <c r="E20" s="26" t="s">
        <v>65</v>
      </c>
      <c r="F20" s="57">
        <v>0.1</v>
      </c>
      <c r="G20" s="57">
        <v>10</v>
      </c>
      <c r="H20" s="57">
        <v>1</v>
      </c>
      <c r="I20" s="57">
        <v>0</v>
      </c>
      <c r="J20" s="57">
        <v>0</v>
      </c>
      <c r="K20" s="57">
        <v>1</v>
      </c>
      <c r="L20" s="57">
        <v>1</v>
      </c>
      <c r="M20" s="21"/>
      <c r="N20" s="21"/>
      <c r="O20" s="49"/>
      <c r="Q20" s="13">
        <v>15</v>
      </c>
      <c r="R20" s="19" t="s">
        <v>37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119</v>
      </c>
      <c r="B21" s="59" t="s">
        <v>118</v>
      </c>
      <c r="C21" s="26">
        <f t="shared" si="0"/>
        <v>16</v>
      </c>
      <c r="D21" s="28" t="s">
        <v>122</v>
      </c>
      <c r="E21" s="26" t="s">
        <v>91</v>
      </c>
      <c r="F21" s="57">
        <v>0.9</v>
      </c>
      <c r="G21" s="57">
        <v>0</v>
      </c>
      <c r="H21" s="56">
        <v>0</v>
      </c>
      <c r="I21" s="56"/>
      <c r="J21" s="56"/>
      <c r="K21" s="56"/>
      <c r="L21" s="56"/>
      <c r="M21" s="21"/>
      <c r="N21" s="21"/>
      <c r="O21" s="49"/>
      <c r="Q21" s="7">
        <v>16</v>
      </c>
      <c r="R21" s="19" t="s">
        <v>24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/>
      <c r="B22" s="59" t="s">
        <v>25</v>
      </c>
      <c r="C22" s="26">
        <f t="shared" si="0"/>
        <v>17</v>
      </c>
      <c r="D22" s="28" t="s">
        <v>126</v>
      </c>
      <c r="E22" s="26" t="s">
        <v>91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25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25</v>
      </c>
      <c r="C23" s="26">
        <f t="shared" si="0"/>
        <v>18</v>
      </c>
      <c r="D23" s="28" t="s">
        <v>128</v>
      </c>
      <c r="E23" s="26" t="s">
        <v>91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25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68</v>
      </c>
      <c r="C24" s="26">
        <f t="shared" si="0"/>
        <v>19</v>
      </c>
      <c r="D24" s="28" t="s">
        <v>125</v>
      </c>
      <c r="E24" s="26" t="s">
        <v>91</v>
      </c>
      <c r="F24" s="57">
        <v>0.03</v>
      </c>
      <c r="G24" s="57">
        <v>30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25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120</v>
      </c>
      <c r="B25" s="29" t="str">
        <f>B21</f>
        <v>Met 1</v>
      </c>
      <c r="C25" s="26">
        <f t="shared" si="0"/>
        <v>20</v>
      </c>
      <c r="D25" s="28" t="s">
        <v>123</v>
      </c>
      <c r="E25" s="26" t="s">
        <v>91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25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/>
      <c r="B26" s="29" t="str">
        <f t="shared" ref="B26:B35" si="1">B22</f>
        <v>-</v>
      </c>
      <c r="C26" s="26">
        <f t="shared" si="0"/>
        <v>21</v>
      </c>
      <c r="D26" s="28" t="s">
        <v>129</v>
      </c>
      <c r="E26" s="26" t="s">
        <v>91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21"/>
      <c r="N26" s="46"/>
      <c r="O26" s="47"/>
      <c r="P26" s="17" t="s">
        <v>39</v>
      </c>
      <c r="Q26" s="7">
        <v>21</v>
      </c>
      <c r="R26" s="13" t="s">
        <v>29</v>
      </c>
      <c r="S26" s="13">
        <v>0</v>
      </c>
      <c r="T26" s="13">
        <v>0</v>
      </c>
      <c r="U26" s="13" t="s">
        <v>42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130</v>
      </c>
      <c r="E27" s="26" t="s">
        <v>91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21"/>
      <c r="N27" s="46"/>
      <c r="O27" s="47"/>
      <c r="Q27" s="13">
        <v>22</v>
      </c>
      <c r="R27" s="13" t="s">
        <v>31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131</v>
      </c>
      <c r="E28" s="26" t="s">
        <v>91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21"/>
      <c r="N28" s="46"/>
      <c r="O28" s="47"/>
      <c r="Q28" s="13">
        <v>23</v>
      </c>
      <c r="R28" s="13" t="s">
        <v>32</v>
      </c>
      <c r="S28" s="19">
        <v>1</v>
      </c>
      <c r="T28" s="19">
        <v>0</v>
      </c>
      <c r="U28" s="13" t="s">
        <v>41</v>
      </c>
      <c r="V28" s="19">
        <v>0</v>
      </c>
    </row>
    <row r="29" spans="1:22">
      <c r="A29" s="30" t="s">
        <v>120</v>
      </c>
      <c r="B29" s="29" t="str">
        <f t="shared" si="1"/>
        <v>Met 1</v>
      </c>
      <c r="C29" s="26">
        <f t="shared" si="0"/>
        <v>24</v>
      </c>
      <c r="D29" s="28" t="s">
        <v>124</v>
      </c>
      <c r="E29" s="26" t="s">
        <v>91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33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/>
      <c r="B30" s="29" t="str">
        <f t="shared" si="1"/>
        <v>-</v>
      </c>
      <c r="C30" s="26">
        <f t="shared" si="0"/>
        <v>25</v>
      </c>
      <c r="D30" s="28" t="s">
        <v>127</v>
      </c>
      <c r="E30" s="26" t="s">
        <v>91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38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132</v>
      </c>
      <c r="E31" s="26" t="s">
        <v>91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25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133</v>
      </c>
      <c r="E32" s="26" t="s">
        <v>91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25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121</v>
      </c>
      <c r="B33" s="29" t="str">
        <f t="shared" si="1"/>
        <v>Met 1</v>
      </c>
      <c r="C33" s="26">
        <f t="shared" si="0"/>
        <v>28</v>
      </c>
      <c r="D33" s="25" t="str">
        <f>CONCATENATE("CL_",B33)</f>
        <v>CL_Met 1</v>
      </c>
      <c r="E33" s="26" t="s">
        <v>91</v>
      </c>
      <c r="F33" s="57">
        <v>0.03</v>
      </c>
      <c r="G33" s="57">
        <v>30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25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91</v>
      </c>
      <c r="F34" s="56">
        <v>0</v>
      </c>
      <c r="G34" s="56">
        <v>0</v>
      </c>
      <c r="H34" s="56">
        <v>0</v>
      </c>
      <c r="I34" s="56"/>
      <c r="J34" s="56"/>
      <c r="K34" s="56"/>
      <c r="L34" s="56"/>
      <c r="M34" s="21"/>
      <c r="N34" s="21"/>
      <c r="O34" s="49"/>
      <c r="Q34" s="7">
        <v>29</v>
      </c>
      <c r="R34" s="13" t="s">
        <v>25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91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25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89</v>
      </c>
      <c r="B36" s="29" t="s">
        <v>86</v>
      </c>
      <c r="C36" s="26">
        <f t="shared" si="0"/>
        <v>31</v>
      </c>
      <c r="D36" s="27" t="s">
        <v>85</v>
      </c>
      <c r="E36" s="26" t="s">
        <v>61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40</v>
      </c>
      <c r="Q36" s="13">
        <v>31</v>
      </c>
      <c r="R36" s="13" t="s">
        <v>29</v>
      </c>
      <c r="S36" s="13">
        <v>0</v>
      </c>
      <c r="T36" s="13">
        <v>0</v>
      </c>
      <c r="U36" s="13" t="s">
        <v>92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25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31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25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32</v>
      </c>
      <c r="S38" s="19">
        <v>1</v>
      </c>
      <c r="T38" s="19">
        <v>0</v>
      </c>
      <c r="U38" s="13" t="s">
        <v>41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25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33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25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37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110</v>
      </c>
      <c r="E41" s="23" t="s">
        <v>61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24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113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25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114</v>
      </c>
      <c r="E43" s="26"/>
      <c r="F43" s="53">
        <f>N43*$F$41/($F$41-N43)</f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25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115</v>
      </c>
      <c r="E44" s="26"/>
      <c r="F44" s="53">
        <f>N44*$F$41/($F$41-N44)</f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25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28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25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75</v>
      </c>
      <c r="B46" s="31"/>
      <c r="C46" s="32">
        <f t="shared" si="0"/>
        <v>41</v>
      </c>
      <c r="D46" s="31" t="s">
        <v>35</v>
      </c>
      <c r="E46" s="32" t="s">
        <v>66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67</v>
      </c>
      <c r="P46" s="17" t="s">
        <v>99</v>
      </c>
      <c r="Q46" s="7">
        <v>41</v>
      </c>
      <c r="R46" s="13" t="s">
        <v>29</v>
      </c>
      <c r="S46" s="13">
        <v>0</v>
      </c>
      <c r="T46" s="13">
        <v>0</v>
      </c>
      <c r="U46" s="13" t="s">
        <v>100</v>
      </c>
      <c r="V46" s="13">
        <v>0</v>
      </c>
    </row>
    <row r="47" spans="1:22">
      <c r="A47" s="31" t="s">
        <v>116</v>
      </c>
      <c r="B47" s="31"/>
      <c r="C47" s="32">
        <f t="shared" si="0"/>
        <v>42</v>
      </c>
      <c r="D47" s="33" t="s">
        <v>19</v>
      </c>
      <c r="E47" s="32" t="s">
        <v>65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31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60</v>
      </c>
      <c r="E48" s="32" t="s">
        <v>62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32</v>
      </c>
      <c r="S48" s="13">
        <v>0</v>
      </c>
      <c r="T48" s="13">
        <v>0</v>
      </c>
      <c r="U48" s="13" t="s">
        <v>41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61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33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64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38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111</v>
      </c>
      <c r="E51" s="32" t="s">
        <v>61</v>
      </c>
      <c r="F51" s="53">
        <v>0</v>
      </c>
      <c r="G51" s="53">
        <v>0</v>
      </c>
      <c r="H51" s="53">
        <v>0</v>
      </c>
      <c r="I51" s="53"/>
      <c r="J51" s="53"/>
      <c r="K51" s="53"/>
      <c r="L51" s="53"/>
      <c r="M51" s="21"/>
      <c r="N51" s="21"/>
      <c r="O51" s="49"/>
      <c r="Q51" s="13">
        <v>46</v>
      </c>
      <c r="R51" s="13" t="s">
        <v>30</v>
      </c>
      <c r="S51" s="13">
        <v>1</v>
      </c>
      <c r="T51" s="13" t="s">
        <v>101</v>
      </c>
      <c r="U51" s="13">
        <v>0</v>
      </c>
      <c r="V51" s="13">
        <v>0</v>
      </c>
    </row>
    <row r="52" spans="1:22">
      <c r="A52" s="31"/>
      <c r="B52" s="35" t="s">
        <v>117</v>
      </c>
      <c r="C52" s="32">
        <f t="shared" si="0"/>
        <v>47</v>
      </c>
      <c r="D52" s="33" t="s">
        <v>71</v>
      </c>
      <c r="E52" s="32" t="s">
        <v>24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25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">
        <v>24</v>
      </c>
      <c r="C53" s="32">
        <f t="shared" si="0"/>
        <v>48</v>
      </c>
      <c r="D53" s="33" t="s">
        <v>72</v>
      </c>
      <c r="E53" s="32" t="s">
        <v>24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25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">
        <v>24</v>
      </c>
      <c r="C54" s="32">
        <f t="shared" si="0"/>
        <v>49</v>
      </c>
      <c r="D54" s="33" t="s">
        <v>73</v>
      </c>
      <c r="E54" s="32" t="s">
        <v>24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25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89</v>
      </c>
      <c r="B55" s="35" t="s">
        <v>86</v>
      </c>
      <c r="C55" s="32">
        <f t="shared" si="0"/>
        <v>50</v>
      </c>
      <c r="D55" s="54" t="s">
        <v>85</v>
      </c>
      <c r="E55" s="32" t="s">
        <v>61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25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39</v>
      </c>
      <c r="B56" s="25"/>
      <c r="C56" s="26">
        <f t="shared" si="0"/>
        <v>51</v>
      </c>
      <c r="D56" s="25" t="s">
        <v>17</v>
      </c>
      <c r="E56" s="26" t="s">
        <v>66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/>
      <c r="O56" s="47"/>
      <c r="P56" s="17" t="s">
        <v>98</v>
      </c>
      <c r="Q56" s="7">
        <v>51</v>
      </c>
      <c r="R56" s="13" t="s">
        <v>29</v>
      </c>
      <c r="S56" s="13">
        <v>0</v>
      </c>
      <c r="T56" s="13">
        <v>0</v>
      </c>
      <c r="U56" s="13" t="s">
        <v>93</v>
      </c>
      <c r="V56" s="13">
        <v>0</v>
      </c>
    </row>
    <row r="57" spans="1:22">
      <c r="A57" s="25" t="s">
        <v>24</v>
      </c>
      <c r="B57" s="25"/>
      <c r="C57" s="26">
        <f t="shared" si="0"/>
        <v>52</v>
      </c>
      <c r="D57" s="28" t="s">
        <v>19</v>
      </c>
      <c r="E57" s="26" t="s">
        <v>65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31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60</v>
      </c>
      <c r="E58" s="26" t="s">
        <v>62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32</v>
      </c>
      <c r="S58" s="13">
        <v>0</v>
      </c>
      <c r="T58" s="13">
        <v>0</v>
      </c>
      <c r="U58" s="13" t="s">
        <v>41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61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33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64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38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111</v>
      </c>
      <c r="E61" s="26" t="s">
        <v>61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30</v>
      </c>
      <c r="S61" s="13">
        <v>1</v>
      </c>
      <c r="T61" s="13" t="s">
        <v>102</v>
      </c>
      <c r="U61" s="13">
        <v>0</v>
      </c>
      <c r="V61" s="13">
        <v>0</v>
      </c>
    </row>
    <row r="62" spans="1:22">
      <c r="A62" s="29"/>
      <c r="B62" s="29" t="s">
        <v>117</v>
      </c>
      <c r="C62" s="26">
        <f t="shared" si="0"/>
        <v>57</v>
      </c>
      <c r="D62" s="28" t="s">
        <v>71</v>
      </c>
      <c r="E62" s="26" t="s">
        <v>91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25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">
        <v>24</v>
      </c>
      <c r="C63" s="26">
        <f t="shared" si="0"/>
        <v>58</v>
      </c>
      <c r="D63" s="28" t="s">
        <v>72</v>
      </c>
      <c r="E63" s="26" t="s">
        <v>91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25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">
        <v>24</v>
      </c>
      <c r="C64" s="26">
        <f t="shared" si="0"/>
        <v>59</v>
      </c>
      <c r="D64" s="28" t="s">
        <v>73</v>
      </c>
      <c r="E64" s="26" t="s">
        <v>91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25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88</v>
      </c>
      <c r="B65" s="29" t="s">
        <v>24</v>
      </c>
      <c r="C65" s="26">
        <f t="shared" si="0"/>
        <v>60</v>
      </c>
      <c r="D65" s="28" t="s">
        <v>87</v>
      </c>
      <c r="E65" s="26" t="s">
        <v>90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25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40</v>
      </c>
      <c r="B66" s="31"/>
      <c r="C66" s="32">
        <f t="shared" si="0"/>
        <v>61</v>
      </c>
      <c r="D66" s="31" t="s">
        <v>17</v>
      </c>
      <c r="E66" s="32" t="s">
        <v>66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">
        <v>24</v>
      </c>
      <c r="B67" s="31"/>
      <c r="C67" s="32">
        <f t="shared" si="0"/>
        <v>62</v>
      </c>
      <c r="D67" s="33" t="s">
        <v>19</v>
      </c>
      <c r="E67" s="32" t="s">
        <v>65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60</v>
      </c>
      <c r="E68" s="32" t="s">
        <v>62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61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64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2">C70+1</f>
        <v>66</v>
      </c>
      <c r="D71" s="31" t="s">
        <v>111</v>
      </c>
      <c r="E71" s="32" t="s">
        <v>61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">
        <v>117</v>
      </c>
      <c r="C72" s="32">
        <f t="shared" si="2"/>
        <v>67</v>
      </c>
      <c r="D72" s="33" t="s">
        <v>71</v>
      </c>
      <c r="E72" s="32" t="s">
        <v>24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">
        <v>24</v>
      </c>
      <c r="C73" s="32">
        <f t="shared" si="2"/>
        <v>68</v>
      </c>
      <c r="D73" s="33" t="s">
        <v>72</v>
      </c>
      <c r="E73" s="32" t="s">
        <v>24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">
        <v>24</v>
      </c>
      <c r="C74" s="32">
        <f t="shared" si="2"/>
        <v>69</v>
      </c>
      <c r="D74" s="33" t="s">
        <v>73</v>
      </c>
      <c r="E74" s="32" t="s">
        <v>24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89</v>
      </c>
      <c r="B75" s="35" t="s">
        <v>86</v>
      </c>
      <c r="C75" s="32">
        <f t="shared" si="2"/>
        <v>70</v>
      </c>
      <c r="D75" s="54" t="s">
        <v>85</v>
      </c>
      <c r="E75" s="32" t="s">
        <v>61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94</v>
      </c>
      <c r="B76" s="25"/>
      <c r="C76" s="26">
        <f t="shared" si="2"/>
        <v>71</v>
      </c>
      <c r="D76" s="25" t="s">
        <v>17</v>
      </c>
      <c r="E76" s="26" t="s">
        <v>66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67</v>
      </c>
      <c r="Q76" s="2"/>
    </row>
    <row r="77" spans="1:22">
      <c r="A77" s="25"/>
      <c r="B77" s="25"/>
      <c r="C77" s="26">
        <f t="shared" si="2"/>
        <v>72</v>
      </c>
      <c r="D77" s="28" t="s">
        <v>19</v>
      </c>
      <c r="E77" s="26" t="s">
        <v>52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2"/>
        <v>73</v>
      </c>
      <c r="D78" s="28" t="s">
        <v>36</v>
      </c>
      <c r="E78" s="26" t="s">
        <v>52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2"/>
        <v>74</v>
      </c>
      <c r="D79" s="28" t="s">
        <v>53</v>
      </c>
      <c r="E79" s="26" t="s">
        <v>62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2"/>
        <v>75</v>
      </c>
      <c r="D80" s="28" t="s">
        <v>26</v>
      </c>
      <c r="E80" s="26" t="s">
        <v>63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2"/>
        <v>76</v>
      </c>
      <c r="D81" s="28" t="s">
        <v>22</v>
      </c>
      <c r="E81" s="26" t="s">
        <v>61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2"/>
        <v>77</v>
      </c>
      <c r="D82" s="28" t="s">
        <v>23</v>
      </c>
      <c r="E82" s="26" t="s">
        <v>65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2"/>
        <v>78</v>
      </c>
      <c r="D83" s="28" t="s">
        <v>111</v>
      </c>
      <c r="E83" s="26" t="s">
        <v>61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2"/>
        <v>79</v>
      </c>
      <c r="D84" s="28" t="s">
        <v>79</v>
      </c>
      <c r="E84" s="26" t="s">
        <v>61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2"/>
        <v>80</v>
      </c>
      <c r="D85" s="27" t="s">
        <v>80</v>
      </c>
      <c r="E85" s="26" t="s">
        <v>81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95</v>
      </c>
      <c r="B86" s="31"/>
      <c r="C86" s="32">
        <f t="shared" si="2"/>
        <v>81</v>
      </c>
      <c r="D86" s="31" t="s">
        <v>17</v>
      </c>
      <c r="E86" s="32" t="s">
        <v>66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67</v>
      </c>
      <c r="Q86" s="2"/>
    </row>
    <row r="87" spans="1:17">
      <c r="A87" s="31"/>
      <c r="B87" s="31"/>
      <c r="C87" s="32">
        <f t="shared" si="2"/>
        <v>82</v>
      </c>
      <c r="D87" s="33" t="s">
        <v>19</v>
      </c>
      <c r="E87" s="32" t="s">
        <v>52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2"/>
        <v>83</v>
      </c>
      <c r="D88" s="33" t="s">
        <v>36</v>
      </c>
      <c r="E88" s="32" t="s">
        <v>52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2"/>
        <v>84</v>
      </c>
      <c r="D89" s="33" t="s">
        <v>53</v>
      </c>
      <c r="E89" s="32" t="s">
        <v>25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2"/>
        <v>85</v>
      </c>
      <c r="D90" s="33" t="s">
        <v>26</v>
      </c>
      <c r="E90" s="32" t="s">
        <v>25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2"/>
        <v>86</v>
      </c>
      <c r="D91" s="33" t="s">
        <v>22</v>
      </c>
      <c r="E91" s="32" t="s">
        <v>61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2"/>
        <v>87</v>
      </c>
      <c r="D92" s="33" t="s">
        <v>23</v>
      </c>
      <c r="E92" s="32" t="s">
        <v>52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2"/>
        <v>88</v>
      </c>
      <c r="D93" s="33" t="s">
        <v>111</v>
      </c>
      <c r="E93" s="32" t="s">
        <v>61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2"/>
        <v>89</v>
      </c>
      <c r="D94" s="33" t="s">
        <v>79</v>
      </c>
      <c r="E94" s="32" t="s">
        <v>61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2"/>
        <v>90</v>
      </c>
      <c r="D95" s="54" t="s">
        <v>80</v>
      </c>
      <c r="E95" s="32" t="s">
        <v>81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318.87</v>
      </c>
    </row>
    <row r="96" spans="1:17">
      <c r="A96" s="31" t="s">
        <v>34</v>
      </c>
      <c r="B96" s="31">
        <f>A22</f>
        <v>0</v>
      </c>
      <c r="C96" s="32">
        <f t="shared" si="2"/>
        <v>91</v>
      </c>
      <c r="D96" s="33" t="s">
        <v>77</v>
      </c>
      <c r="E96" s="32" t="s">
        <v>25</v>
      </c>
      <c r="F96" s="53">
        <f>N96/N95</f>
        <v>1.0501740521215543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334.86900000000003</v>
      </c>
      <c r="O96" s="62"/>
    </row>
    <row r="97" spans="1:15">
      <c r="A97" s="31" t="s">
        <v>39</v>
      </c>
      <c r="B97" s="31">
        <f>A26</f>
        <v>0</v>
      </c>
      <c r="C97" s="32">
        <f>C96+1</f>
        <v>92</v>
      </c>
      <c r="D97" s="33" t="s">
        <v>77</v>
      </c>
      <c r="E97" s="32" t="s">
        <v>25</v>
      </c>
      <c r="F97" s="57">
        <v>1</v>
      </c>
      <c r="G97" s="53">
        <v>0</v>
      </c>
      <c r="H97" s="53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40</v>
      </c>
      <c r="B98" s="31">
        <f>A30</f>
        <v>0</v>
      </c>
      <c r="C98" s="32">
        <f>C97+1</f>
        <v>93</v>
      </c>
      <c r="D98" s="33" t="s">
        <v>77</v>
      </c>
      <c r="E98" s="32" t="s">
        <v>25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76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76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94</v>
      </c>
      <c r="B101" s="38" t="str">
        <f>B21</f>
        <v>Met 1</v>
      </c>
      <c r="C101" s="26">
        <f t="shared" ref="C101" si="3">C100+1</f>
        <v>96</v>
      </c>
      <c r="D101" s="28" t="s">
        <v>82</v>
      </c>
      <c r="E101" s="26" t="s">
        <v>97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4">C101+1</f>
        <v>97</v>
      </c>
      <c r="D102" s="28" t="s">
        <v>83</v>
      </c>
      <c r="E102" s="26" t="s">
        <v>97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4"/>
        <v>98</v>
      </c>
      <c r="D103" s="52" t="s">
        <v>84</v>
      </c>
      <c r="E103" s="26" t="s">
        <v>97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MBI_Met 1</v>
      </c>
      <c r="C104" s="26">
        <f t="shared" si="4"/>
        <v>99</v>
      </c>
      <c r="D104" s="28" t="s">
        <v>103</v>
      </c>
      <c r="E104" s="26" t="s">
        <v>25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5">CONCATENATE("MBI_",B102)</f>
        <v>MBI_-</v>
      </c>
      <c r="C105" s="26">
        <f t="shared" si="4"/>
        <v>100</v>
      </c>
      <c r="D105" s="28" t="s">
        <v>104</v>
      </c>
      <c r="E105" s="26" t="s">
        <v>25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5"/>
        <v>MBI_-</v>
      </c>
      <c r="C106" s="26">
        <f t="shared" si="4"/>
        <v>101</v>
      </c>
      <c r="D106" s="28" t="s">
        <v>105</v>
      </c>
      <c r="E106" s="26" t="s">
        <v>25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96</v>
      </c>
      <c r="C107" s="41">
        <f t="shared" si="4"/>
        <v>102</v>
      </c>
      <c r="D107" s="42" t="s">
        <v>59</v>
      </c>
      <c r="E107" s="41" t="s">
        <v>25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95</v>
      </c>
      <c r="B108" s="38" t="str">
        <f>B101</f>
        <v>Met 1</v>
      </c>
      <c r="C108" s="26">
        <f t="shared" si="4"/>
        <v>103</v>
      </c>
      <c r="D108" s="28" t="s">
        <v>82</v>
      </c>
      <c r="E108" s="26" t="s">
        <v>97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6">B102</f>
        <v>-</v>
      </c>
      <c r="C109" s="26">
        <f t="shared" si="4"/>
        <v>104</v>
      </c>
      <c r="D109" s="28" t="s">
        <v>83</v>
      </c>
      <c r="E109" s="26" t="s">
        <v>97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6"/>
        <v>-</v>
      </c>
      <c r="C110" s="26">
        <f t="shared" si="4"/>
        <v>105</v>
      </c>
      <c r="D110" s="52" t="s">
        <v>84</v>
      </c>
      <c r="E110" s="26" t="s">
        <v>97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6"/>
        <v>MBI_Met 1</v>
      </c>
      <c r="C111" s="26">
        <f t="shared" si="4"/>
        <v>106</v>
      </c>
      <c r="D111" s="28" t="s">
        <v>103</v>
      </c>
      <c r="E111" s="26" t="s">
        <v>25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6"/>
        <v>MBI_-</v>
      </c>
      <c r="C112" s="26">
        <f t="shared" si="4"/>
        <v>107</v>
      </c>
      <c r="D112" s="28" t="s">
        <v>104</v>
      </c>
      <c r="E112" s="26" t="s">
        <v>25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6"/>
        <v>MBI_-</v>
      </c>
      <c r="C113" s="26">
        <f t="shared" si="4"/>
        <v>108</v>
      </c>
      <c r="D113" s="28" t="s">
        <v>105</v>
      </c>
      <c r="E113" s="26" t="s">
        <v>25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6"/>
        <v>Intes_3A4</v>
      </c>
      <c r="C114" s="41">
        <f t="shared" si="4"/>
        <v>109</v>
      </c>
      <c r="D114" s="42" t="s">
        <v>59</v>
      </c>
      <c r="E114" s="41" t="s">
        <v>25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4"/>
        <v>110</v>
      </c>
      <c r="D115" s="27" t="s">
        <v>25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2014-01-22T09:22:25Z</dcterms:modified>
</cp:coreProperties>
</file>